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P.20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<sst xmlns="http://schemas.openxmlformats.org/spreadsheetml/2006/main" count="39" uniqueCount="24">
  <si>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</si>
  <si>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</si>
  <si>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</si>
  <si>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</si>
  <si>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</si>
  <si>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</si>
  <si>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</si>
  <si>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</si>
  <si>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</si>
  <si>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</si>
  <si>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</si>
  <si>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</si>
  <si>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</si>
  <si>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</si>
  <si>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</si>
  <si>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</si>
  <si>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</si>
  <si>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</si>
  <si>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</si>
  <si>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</si>
  <si>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</si>
  <si>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</si>
  <si>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</si>
  <si>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2562 ปริมาณน้ำสะสม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</si>
</sst>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P.20 แม่น้ำปิง อ.เชียงดาว จ.เชียงใหม่</a:t>
            </a:r>
          </a:p>
        </c:rich>
      </c:tx>
      <c:layout>
        <c:manualLayout>
          <c:xMode val="factor"/>
          <c:yMode val="factor"/>
          <c:x val="0.0175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325"/>
          <c:w val="0.8725"/>
          <c:h val="0.6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6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0"/>
              <c:delete val="1"/>
            </c:dLbl>
            <c:dLbl>
              <c:idx val="19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P.20'!$B$5:$B$45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</c:numCache>
            </c:numRef>
          </c:cat>
          <c:val>
            <c:numRef>
              <c:f>'std. - P.20'!$C$5:$C$45</c:f>
              <c:numCache>
                <c:ptCount val="41"/>
                <c:pt idx="0">
                  <c:v>297.24</c:v>
                </c:pt>
                <c:pt idx="1">
                  <c:v>341.29</c:v>
                </c:pt>
                <c:pt idx="2">
                  <c:v>500.12</c:v>
                </c:pt>
                <c:pt idx="3">
                  <c:v>300.61</c:v>
                </c:pt>
                <c:pt idx="4">
                  <c:v>383.37</c:v>
                </c:pt>
                <c:pt idx="5">
                  <c:v>455.36</c:v>
                </c:pt>
                <c:pt idx="6">
                  <c:v>426.01</c:v>
                </c:pt>
                <c:pt idx="7">
                  <c:v>402.63</c:v>
                </c:pt>
                <c:pt idx="8">
                  <c:v>451.22</c:v>
                </c:pt>
                <c:pt idx="9">
                  <c:v>461.72</c:v>
                </c:pt>
                <c:pt idx="10">
                  <c:v>407.47</c:v>
                </c:pt>
                <c:pt idx="11">
                  <c:v>274.86</c:v>
                </c:pt>
                <c:pt idx="12">
                  <c:v>263.31</c:v>
                </c:pt>
                <c:pt idx="13">
                  <c:v>221.48</c:v>
                </c:pt>
                <c:pt idx="14">
                  <c:v>214.25</c:v>
                </c:pt>
                <c:pt idx="15">
                  <c:v>652.98</c:v>
                </c:pt>
                <c:pt idx="16">
                  <c:v>621.05</c:v>
                </c:pt>
                <c:pt idx="17">
                  <c:v>401.8929999999999</c:v>
                </c:pt>
                <c:pt idx="18">
                  <c:v>334.445</c:v>
                </c:pt>
                <c:pt idx="19">
                  <c:v>133.695</c:v>
                </c:pt>
                <c:pt idx="20">
                  <c:v>234.19</c:v>
                </c:pt>
                <c:pt idx="21">
                  <c:v>268.42900000000003</c:v>
                </c:pt>
                <c:pt idx="22">
                  <c:v>374.01</c:v>
                </c:pt>
                <c:pt idx="23">
                  <c:v>425.6170000000001</c:v>
                </c:pt>
                <c:pt idx="24">
                  <c:v>307.91</c:v>
                </c:pt>
                <c:pt idx="25">
                  <c:v>588.039</c:v>
                </c:pt>
                <c:pt idx="26">
                  <c:v>579.9133439999999</c:v>
                </c:pt>
                <c:pt idx="27">
                  <c:v>876.352608</c:v>
                </c:pt>
                <c:pt idx="28">
                  <c:v>321.275808</c:v>
                </c:pt>
                <c:pt idx="29">
                  <c:v>516.8</c:v>
                </c:pt>
                <c:pt idx="30">
                  <c:v>258.19</c:v>
                </c:pt>
                <c:pt idx="31">
                  <c:v>483.505632</c:v>
                </c:pt>
                <c:pt idx="32">
                  <c:v>730.3331520000002</c:v>
                </c:pt>
                <c:pt idx="33">
                  <c:v>243.82080000000002</c:v>
                </c:pt>
                <c:pt idx="34">
                  <c:v>352.39017599999994</c:v>
                </c:pt>
                <c:pt idx="35">
                  <c:v>329.6</c:v>
                </c:pt>
                <c:pt idx="36">
                  <c:v>123.54163199999996</c:v>
                </c:pt>
                <c:pt idx="37">
                  <c:v>214.39296000000002</c:v>
                </c:pt>
                <c:pt idx="38">
                  <c:v>235.9</c:v>
                </c:pt>
                <c:pt idx="39">
                  <c:v>177</c:v>
                </c:pt>
                <c:pt idx="40">
                  <c:v>49.7</c:v>
                </c:pt>
              </c:numCache>
            </c:numRef>
          </c:val>
        </c:ser>
        <c:axId val="2783916"/>
        <c:axId val="25055245"/>
      </c:barChart>
      <c:lineChart>
        <c:grouping val="standard"/>
        <c:varyColors val="0"/>
        <c:ser>
          <c:idx val="1"/>
          <c:order val="1"/>
          <c:tx>
            <c:v>ค่าเฉลี่ย (2522 - 2561 )อยู่ระหว่างค่า+- SD 29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P.20'!$B$5:$B$44</c:f>
              <c:numCache>
                <c:ptCount val="40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</c:numCache>
            </c:numRef>
          </c:cat>
          <c:val>
            <c:numRef>
              <c:f>'std. - P.20'!$E$5:$E$44</c:f>
              <c:numCache>
                <c:ptCount val="40"/>
                <c:pt idx="0">
                  <c:v>379.65535280000006</c:v>
                </c:pt>
                <c:pt idx="1">
                  <c:v>379.65535280000006</c:v>
                </c:pt>
                <c:pt idx="2">
                  <c:v>379.65535280000006</c:v>
                </c:pt>
                <c:pt idx="3">
                  <c:v>379.65535280000006</c:v>
                </c:pt>
                <c:pt idx="4">
                  <c:v>379.65535280000006</c:v>
                </c:pt>
                <c:pt idx="5">
                  <c:v>379.65535280000006</c:v>
                </c:pt>
                <c:pt idx="6">
                  <c:v>379.65535280000006</c:v>
                </c:pt>
                <c:pt idx="7">
                  <c:v>379.65535280000006</c:v>
                </c:pt>
                <c:pt idx="8">
                  <c:v>379.65535280000006</c:v>
                </c:pt>
                <c:pt idx="9">
                  <c:v>379.65535280000006</c:v>
                </c:pt>
                <c:pt idx="10">
                  <c:v>379.65535280000006</c:v>
                </c:pt>
                <c:pt idx="11">
                  <c:v>379.65535280000006</c:v>
                </c:pt>
                <c:pt idx="12">
                  <c:v>379.65535280000006</c:v>
                </c:pt>
                <c:pt idx="13">
                  <c:v>379.65535280000006</c:v>
                </c:pt>
                <c:pt idx="14">
                  <c:v>379.65535280000006</c:v>
                </c:pt>
                <c:pt idx="15">
                  <c:v>379.65535280000006</c:v>
                </c:pt>
                <c:pt idx="16">
                  <c:v>379.65535280000006</c:v>
                </c:pt>
                <c:pt idx="17">
                  <c:v>379.65535280000006</c:v>
                </c:pt>
                <c:pt idx="18">
                  <c:v>379.65535280000006</c:v>
                </c:pt>
                <c:pt idx="19">
                  <c:v>379.65535280000006</c:v>
                </c:pt>
                <c:pt idx="20">
                  <c:v>379.65535280000006</c:v>
                </c:pt>
                <c:pt idx="21">
                  <c:v>379.65535280000006</c:v>
                </c:pt>
                <c:pt idx="22">
                  <c:v>379.65535280000006</c:v>
                </c:pt>
                <c:pt idx="23">
                  <c:v>379.65535280000006</c:v>
                </c:pt>
                <c:pt idx="24">
                  <c:v>379.65535280000006</c:v>
                </c:pt>
                <c:pt idx="25">
                  <c:v>379.65535280000006</c:v>
                </c:pt>
                <c:pt idx="26">
                  <c:v>379.65535280000006</c:v>
                </c:pt>
                <c:pt idx="27">
                  <c:v>379.65535280000006</c:v>
                </c:pt>
                <c:pt idx="28">
                  <c:v>379.65535280000006</c:v>
                </c:pt>
                <c:pt idx="29">
                  <c:v>379.65535280000006</c:v>
                </c:pt>
                <c:pt idx="30">
                  <c:v>379.65535280000006</c:v>
                </c:pt>
                <c:pt idx="31">
                  <c:v>379.65535280000006</c:v>
                </c:pt>
                <c:pt idx="32">
                  <c:v>379.65535280000006</c:v>
                </c:pt>
                <c:pt idx="33">
                  <c:v>379.65535280000006</c:v>
                </c:pt>
                <c:pt idx="34">
                  <c:v>379.65535280000006</c:v>
                </c:pt>
                <c:pt idx="35">
                  <c:v>379.65535280000006</c:v>
                </c:pt>
                <c:pt idx="36">
                  <c:v>379.65535280000006</c:v>
                </c:pt>
                <c:pt idx="37">
                  <c:v>379.65535280000006</c:v>
                </c:pt>
                <c:pt idx="38">
                  <c:v>379.65535280000006</c:v>
                </c:pt>
                <c:pt idx="39">
                  <c:v>379.65535280000006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P.20'!$B$5:$B$44</c:f>
              <c:numCache>
                <c:ptCount val="40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</c:numCache>
            </c:numRef>
          </c:cat>
          <c:val>
            <c:numRef>
              <c:f>'std. - P.20'!$H$5:$H$44</c:f>
              <c:numCache>
                <c:ptCount val="40"/>
                <c:pt idx="0">
                  <c:v>543.04212943915</c:v>
                </c:pt>
                <c:pt idx="1">
                  <c:v>543.04212943915</c:v>
                </c:pt>
                <c:pt idx="2">
                  <c:v>543.04212943915</c:v>
                </c:pt>
                <c:pt idx="3">
                  <c:v>543.04212943915</c:v>
                </c:pt>
                <c:pt idx="4">
                  <c:v>543.04212943915</c:v>
                </c:pt>
                <c:pt idx="5">
                  <c:v>543.04212943915</c:v>
                </c:pt>
                <c:pt idx="6">
                  <c:v>543.04212943915</c:v>
                </c:pt>
                <c:pt idx="7">
                  <c:v>543.04212943915</c:v>
                </c:pt>
                <c:pt idx="8">
                  <c:v>543.04212943915</c:v>
                </c:pt>
                <c:pt idx="9">
                  <c:v>543.04212943915</c:v>
                </c:pt>
                <c:pt idx="10">
                  <c:v>543.04212943915</c:v>
                </c:pt>
                <c:pt idx="11">
                  <c:v>543.04212943915</c:v>
                </c:pt>
                <c:pt idx="12">
                  <c:v>543.04212943915</c:v>
                </c:pt>
                <c:pt idx="13">
                  <c:v>543.04212943915</c:v>
                </c:pt>
                <c:pt idx="14">
                  <c:v>543.04212943915</c:v>
                </c:pt>
                <c:pt idx="15">
                  <c:v>543.04212943915</c:v>
                </c:pt>
                <c:pt idx="16">
                  <c:v>543.04212943915</c:v>
                </c:pt>
                <c:pt idx="17">
                  <c:v>543.04212943915</c:v>
                </c:pt>
                <c:pt idx="18">
                  <c:v>543.04212943915</c:v>
                </c:pt>
                <c:pt idx="19">
                  <c:v>543.04212943915</c:v>
                </c:pt>
                <c:pt idx="20">
                  <c:v>543.04212943915</c:v>
                </c:pt>
                <c:pt idx="21">
                  <c:v>543.04212943915</c:v>
                </c:pt>
                <c:pt idx="22">
                  <c:v>543.04212943915</c:v>
                </c:pt>
                <c:pt idx="23">
                  <c:v>543.04212943915</c:v>
                </c:pt>
                <c:pt idx="24">
                  <c:v>543.04212943915</c:v>
                </c:pt>
                <c:pt idx="25">
                  <c:v>543.04212943915</c:v>
                </c:pt>
                <c:pt idx="26">
                  <c:v>543.04212943915</c:v>
                </c:pt>
                <c:pt idx="27">
                  <c:v>543.04212943915</c:v>
                </c:pt>
                <c:pt idx="28">
                  <c:v>543.04212943915</c:v>
                </c:pt>
                <c:pt idx="29">
                  <c:v>543.04212943915</c:v>
                </c:pt>
                <c:pt idx="30">
                  <c:v>543.04212943915</c:v>
                </c:pt>
                <c:pt idx="31">
                  <c:v>543.04212943915</c:v>
                </c:pt>
                <c:pt idx="32">
                  <c:v>543.04212943915</c:v>
                </c:pt>
                <c:pt idx="33">
                  <c:v>543.04212943915</c:v>
                </c:pt>
                <c:pt idx="34">
                  <c:v>543.04212943915</c:v>
                </c:pt>
                <c:pt idx="35">
                  <c:v>543.04212943915</c:v>
                </c:pt>
                <c:pt idx="36">
                  <c:v>543.04212943915</c:v>
                </c:pt>
                <c:pt idx="37">
                  <c:v>543.04212943915</c:v>
                </c:pt>
                <c:pt idx="38">
                  <c:v>543.04212943915</c:v>
                </c:pt>
                <c:pt idx="39">
                  <c:v>543.04212943915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P.20'!$B$5:$B$44</c:f>
              <c:numCache>
                <c:ptCount val="40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</c:numCache>
            </c:numRef>
          </c:cat>
          <c:val>
            <c:numRef>
              <c:f>'std. - P.20'!$F$5:$F$44</c:f>
              <c:numCache>
                <c:ptCount val="40"/>
                <c:pt idx="0">
                  <c:v>216.26857616085007</c:v>
                </c:pt>
                <c:pt idx="1">
                  <c:v>216.26857616085007</c:v>
                </c:pt>
                <c:pt idx="2">
                  <c:v>216.26857616085007</c:v>
                </c:pt>
                <c:pt idx="3">
                  <c:v>216.26857616085007</c:v>
                </c:pt>
                <c:pt idx="4">
                  <c:v>216.26857616085007</c:v>
                </c:pt>
                <c:pt idx="5">
                  <c:v>216.26857616085007</c:v>
                </c:pt>
                <c:pt idx="6">
                  <c:v>216.26857616085007</c:v>
                </c:pt>
                <c:pt idx="7">
                  <c:v>216.26857616085007</c:v>
                </c:pt>
                <c:pt idx="8">
                  <c:v>216.26857616085007</c:v>
                </c:pt>
                <c:pt idx="9">
                  <c:v>216.26857616085007</c:v>
                </c:pt>
                <c:pt idx="10">
                  <c:v>216.26857616085007</c:v>
                </c:pt>
                <c:pt idx="11">
                  <c:v>216.26857616085007</c:v>
                </c:pt>
                <c:pt idx="12">
                  <c:v>216.26857616085007</c:v>
                </c:pt>
                <c:pt idx="13">
                  <c:v>216.26857616085007</c:v>
                </c:pt>
                <c:pt idx="14">
                  <c:v>216.26857616085007</c:v>
                </c:pt>
                <c:pt idx="15">
                  <c:v>216.26857616085007</c:v>
                </c:pt>
                <c:pt idx="16">
                  <c:v>216.26857616085007</c:v>
                </c:pt>
                <c:pt idx="17">
                  <c:v>216.26857616085007</c:v>
                </c:pt>
                <c:pt idx="18">
                  <c:v>216.26857616085007</c:v>
                </c:pt>
                <c:pt idx="19">
                  <c:v>216.26857616085007</c:v>
                </c:pt>
                <c:pt idx="20">
                  <c:v>216.26857616085007</c:v>
                </c:pt>
                <c:pt idx="21">
                  <c:v>216.26857616085007</c:v>
                </c:pt>
                <c:pt idx="22">
                  <c:v>216.26857616085007</c:v>
                </c:pt>
                <c:pt idx="23">
                  <c:v>216.26857616085007</c:v>
                </c:pt>
                <c:pt idx="24">
                  <c:v>216.26857616085007</c:v>
                </c:pt>
                <c:pt idx="25">
                  <c:v>216.26857616085007</c:v>
                </c:pt>
                <c:pt idx="26">
                  <c:v>216.26857616085007</c:v>
                </c:pt>
                <c:pt idx="27">
                  <c:v>216.26857616085007</c:v>
                </c:pt>
                <c:pt idx="28">
                  <c:v>216.26857616085007</c:v>
                </c:pt>
                <c:pt idx="29">
                  <c:v>216.26857616085007</c:v>
                </c:pt>
                <c:pt idx="30">
                  <c:v>216.26857616085007</c:v>
                </c:pt>
                <c:pt idx="31">
                  <c:v>216.26857616085007</c:v>
                </c:pt>
                <c:pt idx="32">
                  <c:v>216.26857616085007</c:v>
                </c:pt>
                <c:pt idx="33">
                  <c:v>216.26857616085007</c:v>
                </c:pt>
                <c:pt idx="34">
                  <c:v>216.26857616085007</c:v>
                </c:pt>
                <c:pt idx="35">
                  <c:v>216.26857616085007</c:v>
                </c:pt>
                <c:pt idx="36">
                  <c:v>216.26857616085007</c:v>
                </c:pt>
                <c:pt idx="37">
                  <c:v>216.26857616085007</c:v>
                </c:pt>
                <c:pt idx="38">
                  <c:v>216.26857616085007</c:v>
                </c:pt>
                <c:pt idx="39">
                  <c:v>216.26857616085007</c:v>
                </c:pt>
              </c:numCache>
            </c:numRef>
          </c:val>
          <c:smooth val="0"/>
        </c:ser>
        <c:axId val="2783916"/>
        <c:axId val="25055245"/>
      </c:lineChart>
      <c:catAx>
        <c:axId val="2783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5055245"/>
        <c:crossesAt val="0"/>
        <c:auto val="1"/>
        <c:lblOffset val="100"/>
        <c:tickLblSkip val="2"/>
        <c:noMultiLvlLbl val="0"/>
      </c:catAx>
      <c:valAx>
        <c:axId val="25055245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783916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175"/>
          <c:y val="0.858"/>
          <c:w val="0.83175"/>
          <c:h val="0.1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P.20 แม่น้ำปิง อ.เชียงดาว จ.เชียงใหม่</a:t>
            </a:r>
          </a:p>
        </c:rich>
      </c:tx>
      <c:layout>
        <c:manualLayout>
          <c:xMode val="factor"/>
          <c:yMode val="factor"/>
          <c:x val="0.05525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"/>
          <c:y val="0.15825"/>
          <c:w val="0.876"/>
          <c:h val="0.750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9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0"/>
              <c:delete val="1"/>
            </c:dLbl>
            <c:dLbl>
              <c:idx val="16"/>
              <c:delete val="1"/>
            </c:dLbl>
            <c:dLbl>
              <c:idx val="19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</c:spPr>
            </c:trendlineLbl>
          </c:trendline>
          <c:cat>
            <c:numRef>
              <c:f>'std. - P.20'!$B$5:$B$45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</c:numCache>
            </c:numRef>
          </c:cat>
          <c:val>
            <c:numRef>
              <c:f>'std. - P.20'!$C$5:$C$44</c:f>
              <c:numCache>
                <c:ptCount val="40"/>
                <c:pt idx="0">
                  <c:v>297.24</c:v>
                </c:pt>
                <c:pt idx="1">
                  <c:v>341.29</c:v>
                </c:pt>
                <c:pt idx="2">
                  <c:v>500.12</c:v>
                </c:pt>
                <c:pt idx="3">
                  <c:v>300.61</c:v>
                </c:pt>
                <c:pt idx="4">
                  <c:v>383.37</c:v>
                </c:pt>
                <c:pt idx="5">
                  <c:v>455.36</c:v>
                </c:pt>
                <c:pt idx="6">
                  <c:v>426.01</c:v>
                </c:pt>
                <c:pt idx="7">
                  <c:v>402.63</c:v>
                </c:pt>
                <c:pt idx="8">
                  <c:v>451.22</c:v>
                </c:pt>
                <c:pt idx="9">
                  <c:v>461.72</c:v>
                </c:pt>
                <c:pt idx="10">
                  <c:v>407.47</c:v>
                </c:pt>
                <c:pt idx="11">
                  <c:v>274.86</c:v>
                </c:pt>
                <c:pt idx="12">
                  <c:v>263.31</c:v>
                </c:pt>
                <c:pt idx="13">
                  <c:v>221.48</c:v>
                </c:pt>
                <c:pt idx="14">
                  <c:v>214.25</c:v>
                </c:pt>
                <c:pt idx="15">
                  <c:v>652.98</c:v>
                </c:pt>
                <c:pt idx="16">
                  <c:v>621.05</c:v>
                </c:pt>
                <c:pt idx="17">
                  <c:v>401.8929999999999</c:v>
                </c:pt>
                <c:pt idx="18">
                  <c:v>334.445</c:v>
                </c:pt>
                <c:pt idx="19">
                  <c:v>133.695</c:v>
                </c:pt>
                <c:pt idx="20">
                  <c:v>234.19</c:v>
                </c:pt>
                <c:pt idx="21">
                  <c:v>268.42900000000003</c:v>
                </c:pt>
                <c:pt idx="22">
                  <c:v>374.01</c:v>
                </c:pt>
                <c:pt idx="23">
                  <c:v>425.6170000000001</c:v>
                </c:pt>
                <c:pt idx="24">
                  <c:v>307.91</c:v>
                </c:pt>
                <c:pt idx="25">
                  <c:v>588.039</c:v>
                </c:pt>
                <c:pt idx="26">
                  <c:v>579.9133439999999</c:v>
                </c:pt>
                <c:pt idx="27">
                  <c:v>876.352608</c:v>
                </c:pt>
                <c:pt idx="28">
                  <c:v>321.275808</c:v>
                </c:pt>
                <c:pt idx="29">
                  <c:v>516.8</c:v>
                </c:pt>
                <c:pt idx="30">
                  <c:v>258.19</c:v>
                </c:pt>
                <c:pt idx="31">
                  <c:v>483.505632</c:v>
                </c:pt>
                <c:pt idx="32">
                  <c:v>730.3331520000002</c:v>
                </c:pt>
                <c:pt idx="33">
                  <c:v>243.82080000000002</c:v>
                </c:pt>
                <c:pt idx="34">
                  <c:v>352.39017599999994</c:v>
                </c:pt>
                <c:pt idx="35">
                  <c:v>329.6</c:v>
                </c:pt>
                <c:pt idx="36">
                  <c:v>123.54163199999996</c:v>
                </c:pt>
                <c:pt idx="37">
                  <c:v>214.39296000000002</c:v>
                </c:pt>
                <c:pt idx="38">
                  <c:v>235.9</c:v>
                </c:pt>
                <c:pt idx="39">
                  <c:v>177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(2522 - 2561 ) 40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P.20'!$B$5:$B$45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</c:numCache>
            </c:numRef>
          </c:cat>
          <c:val>
            <c:numRef>
              <c:f>'std. - P.20'!$E$5:$E$44</c:f>
              <c:numCache>
                <c:ptCount val="40"/>
                <c:pt idx="0">
                  <c:v>379.65535280000006</c:v>
                </c:pt>
                <c:pt idx="1">
                  <c:v>379.65535280000006</c:v>
                </c:pt>
                <c:pt idx="2">
                  <c:v>379.65535280000006</c:v>
                </c:pt>
                <c:pt idx="3">
                  <c:v>379.65535280000006</c:v>
                </c:pt>
                <c:pt idx="4">
                  <c:v>379.65535280000006</c:v>
                </c:pt>
                <c:pt idx="5">
                  <c:v>379.65535280000006</c:v>
                </c:pt>
                <c:pt idx="6">
                  <c:v>379.65535280000006</c:v>
                </c:pt>
                <c:pt idx="7">
                  <c:v>379.65535280000006</c:v>
                </c:pt>
                <c:pt idx="8">
                  <c:v>379.65535280000006</c:v>
                </c:pt>
                <c:pt idx="9">
                  <c:v>379.65535280000006</c:v>
                </c:pt>
                <c:pt idx="10">
                  <c:v>379.65535280000006</c:v>
                </c:pt>
                <c:pt idx="11">
                  <c:v>379.65535280000006</c:v>
                </c:pt>
                <c:pt idx="12">
                  <c:v>379.65535280000006</c:v>
                </c:pt>
                <c:pt idx="13">
                  <c:v>379.65535280000006</c:v>
                </c:pt>
                <c:pt idx="14">
                  <c:v>379.65535280000006</c:v>
                </c:pt>
                <c:pt idx="15">
                  <c:v>379.65535280000006</c:v>
                </c:pt>
                <c:pt idx="16">
                  <c:v>379.65535280000006</c:v>
                </c:pt>
                <c:pt idx="17">
                  <c:v>379.65535280000006</c:v>
                </c:pt>
                <c:pt idx="18">
                  <c:v>379.65535280000006</c:v>
                </c:pt>
                <c:pt idx="19">
                  <c:v>379.65535280000006</c:v>
                </c:pt>
                <c:pt idx="20">
                  <c:v>379.65535280000006</c:v>
                </c:pt>
                <c:pt idx="21">
                  <c:v>379.65535280000006</c:v>
                </c:pt>
                <c:pt idx="22">
                  <c:v>379.65535280000006</c:v>
                </c:pt>
                <c:pt idx="23">
                  <c:v>379.65535280000006</c:v>
                </c:pt>
                <c:pt idx="24">
                  <c:v>379.65535280000006</c:v>
                </c:pt>
                <c:pt idx="25">
                  <c:v>379.65535280000006</c:v>
                </c:pt>
                <c:pt idx="26">
                  <c:v>379.65535280000006</c:v>
                </c:pt>
                <c:pt idx="27">
                  <c:v>379.65535280000006</c:v>
                </c:pt>
                <c:pt idx="28">
                  <c:v>379.65535280000006</c:v>
                </c:pt>
                <c:pt idx="29">
                  <c:v>379.65535280000006</c:v>
                </c:pt>
                <c:pt idx="30">
                  <c:v>379.65535280000006</c:v>
                </c:pt>
                <c:pt idx="31">
                  <c:v>379.65535280000006</c:v>
                </c:pt>
                <c:pt idx="32">
                  <c:v>379.65535280000006</c:v>
                </c:pt>
                <c:pt idx="33">
                  <c:v>379.65535280000006</c:v>
                </c:pt>
                <c:pt idx="34">
                  <c:v>379.65535280000006</c:v>
                </c:pt>
                <c:pt idx="35">
                  <c:v>379.65535280000006</c:v>
                </c:pt>
                <c:pt idx="36">
                  <c:v>379.65535280000006</c:v>
                </c:pt>
                <c:pt idx="37">
                  <c:v>379.65535280000006</c:v>
                </c:pt>
                <c:pt idx="38">
                  <c:v>379.65535280000006</c:v>
                </c:pt>
                <c:pt idx="39">
                  <c:v>379.65535280000006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P.20'!$B$5:$B$45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</c:numCache>
            </c:numRef>
          </c:cat>
          <c:val>
            <c:numRef>
              <c:f>'std. - P.20'!$D$5:$D$45</c:f>
              <c:numCache>
                <c:ptCount val="41"/>
                <c:pt idx="40">
                  <c:v>49.7</c:v>
                </c:pt>
              </c:numCache>
            </c:numRef>
          </c:val>
          <c:smooth val="0"/>
        </c:ser>
        <c:marker val="1"/>
        <c:axId val="24170614"/>
        <c:axId val="16208935"/>
      </c:lineChart>
      <c:catAx>
        <c:axId val="24170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6208935"/>
        <c:crossesAt val="0"/>
        <c:auto val="1"/>
        <c:lblOffset val="100"/>
        <c:tickLblSkip val="2"/>
        <c:noMultiLvlLbl val="0"/>
      </c:catAx>
      <c:valAx>
        <c:axId val="16208935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4170614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95"/>
          <c:y val="0.928"/>
          <c:w val="0.8342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</cdr:x>
      <cdr:y>0.5145</cdr:y>
    </cdr:from>
    <cdr:to>
      <cdr:x>0.541</cdr:x>
      <cdr:y>0.5585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3171825"/>
          <a:ext cx="132397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380 ล้าน ลบ.ม..</a:t>
          </a:r>
        </a:p>
      </cdr:txBody>
    </cdr:sp>
  </cdr:relSizeAnchor>
  <cdr:relSizeAnchor xmlns:cdr="http://schemas.openxmlformats.org/drawingml/2006/chartDrawing">
    <cdr:from>
      <cdr:x>0.48225</cdr:x>
      <cdr:y>0.3785</cdr:y>
    </cdr:from>
    <cdr:to>
      <cdr:x>0.6295</cdr:x>
      <cdr:y>0.4235</cdr:y>
    </cdr:to>
    <cdr:sp>
      <cdr:nvSpPr>
        <cdr:cNvPr id="2" name="TextBox 1"/>
        <cdr:cNvSpPr txBox="1">
          <a:spLocks noChangeArrowheads="1"/>
        </cdr:cNvSpPr>
      </cdr:nvSpPr>
      <cdr:spPr>
        <a:xfrm>
          <a:off x="4524375" y="2333625"/>
          <a:ext cx="1381125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543 ล้าน ลบ.ม.</a:t>
          </a:r>
        </a:p>
      </cdr:txBody>
    </cdr:sp>
  </cdr:relSizeAnchor>
  <cdr:relSizeAnchor xmlns:cdr="http://schemas.openxmlformats.org/drawingml/2006/chartDrawing">
    <cdr:from>
      <cdr:x>0.2825</cdr:x>
      <cdr:y>0.65875</cdr:y>
    </cdr:from>
    <cdr:to>
      <cdr:x>0.43</cdr:x>
      <cdr:y>0.70325</cdr:y>
    </cdr:to>
    <cdr:sp>
      <cdr:nvSpPr>
        <cdr:cNvPr id="3" name="TextBox 1"/>
        <cdr:cNvSpPr txBox="1">
          <a:spLocks noChangeArrowheads="1"/>
        </cdr:cNvSpPr>
      </cdr:nvSpPr>
      <cdr:spPr>
        <a:xfrm>
          <a:off x="2647950" y="4057650"/>
          <a:ext cx="138112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216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0.1555</cdr:x>
      <cdr:y>0.366</cdr:y>
    </cdr:from>
    <cdr:to>
      <cdr:x>0.1935</cdr:x>
      <cdr:y>0.5885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457325" y="2238375"/>
          <a:ext cx="352425" cy="1362075"/>
        </a:xfrm>
        <a:prstGeom prst="curvedConnector3">
          <a:avLst>
            <a:gd name="adj1" fmla="val 0"/>
            <a:gd name="adj2" fmla="val 915986"/>
            <a:gd name="adj3" fmla="val -177388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31">
      <selection activeCell="K45" sqref="K45:N4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2522</v>
      </c>
      <c r="C5" s="71">
        <v>297.24</v>
      </c>
      <c r="D5" s="72"/>
      <c r="E5" s="73">
        <f aca="true" t="shared" si="0" ref="E5:E36">$C$105</f>
        <v>379.65535280000006</v>
      </c>
      <c r="F5" s="74">
        <f aca="true" t="shared" si="1" ref="F5:F36">+$C$108</f>
        <v>216.26857616085007</v>
      </c>
      <c r="G5" s="75">
        <f aca="true" t="shared" si="2" ref="G5:G36">$C$106</f>
        <v>163.38677663914999</v>
      </c>
      <c r="H5" s="76">
        <f aca="true" t="shared" si="3" ref="H5:H36">+$C$109</f>
        <v>543.04212943915</v>
      </c>
      <c r="I5" s="2">
        <v>1</v>
      </c>
    </row>
    <row r="6" spans="2:9" ht="11.25">
      <c r="B6" s="22">
        <v>2523</v>
      </c>
      <c r="C6" s="77">
        <v>341.29</v>
      </c>
      <c r="D6" s="72"/>
      <c r="E6" s="78">
        <f t="shared" si="0"/>
        <v>379.65535280000006</v>
      </c>
      <c r="F6" s="79">
        <f t="shared" si="1"/>
        <v>216.26857616085007</v>
      </c>
      <c r="G6" s="80">
        <f t="shared" si="2"/>
        <v>163.38677663914999</v>
      </c>
      <c r="H6" s="81">
        <f t="shared" si="3"/>
        <v>543.04212943915</v>
      </c>
      <c r="I6" s="2">
        <f>I5+1</f>
        <v>2</v>
      </c>
    </row>
    <row r="7" spans="2:9" ht="11.25">
      <c r="B7" s="22">
        <v>2524</v>
      </c>
      <c r="C7" s="77">
        <v>500.12</v>
      </c>
      <c r="D7" s="72"/>
      <c r="E7" s="78">
        <f t="shared" si="0"/>
        <v>379.65535280000006</v>
      </c>
      <c r="F7" s="79">
        <f t="shared" si="1"/>
        <v>216.26857616085007</v>
      </c>
      <c r="G7" s="80">
        <f t="shared" si="2"/>
        <v>163.38677663914999</v>
      </c>
      <c r="H7" s="81">
        <f t="shared" si="3"/>
        <v>543.04212943915</v>
      </c>
      <c r="I7" s="2">
        <f aca="true" t="shared" si="4" ref="I7:I44">I6+1</f>
        <v>3</v>
      </c>
    </row>
    <row r="8" spans="2:9" ht="11.25">
      <c r="B8" s="22">
        <v>2525</v>
      </c>
      <c r="C8" s="77">
        <v>300.61</v>
      </c>
      <c r="D8" s="72"/>
      <c r="E8" s="78">
        <f t="shared" si="0"/>
        <v>379.65535280000006</v>
      </c>
      <c r="F8" s="79">
        <f t="shared" si="1"/>
        <v>216.26857616085007</v>
      </c>
      <c r="G8" s="80">
        <f t="shared" si="2"/>
        <v>163.38677663914999</v>
      </c>
      <c r="H8" s="81">
        <f t="shared" si="3"/>
        <v>543.04212943915</v>
      </c>
      <c r="I8" s="2">
        <f t="shared" si="4"/>
        <v>4</v>
      </c>
    </row>
    <row r="9" spans="2:9" ht="11.25">
      <c r="B9" s="22">
        <v>2526</v>
      </c>
      <c r="C9" s="77">
        <v>383.37</v>
      </c>
      <c r="D9" s="72"/>
      <c r="E9" s="78">
        <f t="shared" si="0"/>
        <v>379.65535280000006</v>
      </c>
      <c r="F9" s="79">
        <f t="shared" si="1"/>
        <v>216.26857616085007</v>
      </c>
      <c r="G9" s="80">
        <f t="shared" si="2"/>
        <v>163.38677663914999</v>
      </c>
      <c r="H9" s="81">
        <f t="shared" si="3"/>
        <v>543.04212943915</v>
      </c>
      <c r="I9" s="2">
        <f t="shared" si="4"/>
        <v>5</v>
      </c>
    </row>
    <row r="10" spans="2:9" ht="11.25">
      <c r="B10" s="22">
        <v>2527</v>
      </c>
      <c r="C10" s="77">
        <v>455.36</v>
      </c>
      <c r="D10" s="72"/>
      <c r="E10" s="78">
        <f t="shared" si="0"/>
        <v>379.65535280000006</v>
      </c>
      <c r="F10" s="79">
        <f t="shared" si="1"/>
        <v>216.26857616085007</v>
      </c>
      <c r="G10" s="80">
        <f t="shared" si="2"/>
        <v>163.38677663914999</v>
      </c>
      <c r="H10" s="81">
        <f t="shared" si="3"/>
        <v>543.04212943915</v>
      </c>
      <c r="I10" s="2">
        <f t="shared" si="4"/>
        <v>6</v>
      </c>
    </row>
    <row r="11" spans="2:9" ht="11.25">
      <c r="B11" s="22">
        <v>2528</v>
      </c>
      <c r="C11" s="77">
        <v>426.01</v>
      </c>
      <c r="D11" s="72"/>
      <c r="E11" s="78">
        <f t="shared" si="0"/>
        <v>379.65535280000006</v>
      </c>
      <c r="F11" s="79">
        <f t="shared" si="1"/>
        <v>216.26857616085007</v>
      </c>
      <c r="G11" s="80">
        <f t="shared" si="2"/>
        <v>163.38677663914999</v>
      </c>
      <c r="H11" s="81">
        <f t="shared" si="3"/>
        <v>543.04212943915</v>
      </c>
      <c r="I11" s="2">
        <f t="shared" si="4"/>
        <v>7</v>
      </c>
    </row>
    <row r="12" spans="2:9" ht="11.25">
      <c r="B12" s="22">
        <v>2529</v>
      </c>
      <c r="C12" s="77">
        <v>402.63</v>
      </c>
      <c r="D12" s="72"/>
      <c r="E12" s="78">
        <f t="shared" si="0"/>
        <v>379.65535280000006</v>
      </c>
      <c r="F12" s="79">
        <f t="shared" si="1"/>
        <v>216.26857616085007</v>
      </c>
      <c r="G12" s="80">
        <f t="shared" si="2"/>
        <v>163.38677663914999</v>
      </c>
      <c r="H12" s="81">
        <f t="shared" si="3"/>
        <v>543.04212943915</v>
      </c>
      <c r="I12" s="2">
        <f t="shared" si="4"/>
        <v>8</v>
      </c>
    </row>
    <row r="13" spans="2:9" ht="11.25">
      <c r="B13" s="22">
        <v>2530</v>
      </c>
      <c r="C13" s="77">
        <v>451.22</v>
      </c>
      <c r="D13" s="72"/>
      <c r="E13" s="78">
        <f t="shared" si="0"/>
        <v>379.65535280000006</v>
      </c>
      <c r="F13" s="79">
        <f t="shared" si="1"/>
        <v>216.26857616085007</v>
      </c>
      <c r="G13" s="80">
        <f t="shared" si="2"/>
        <v>163.38677663914999</v>
      </c>
      <c r="H13" s="81">
        <f t="shared" si="3"/>
        <v>543.04212943915</v>
      </c>
      <c r="I13" s="2">
        <f t="shared" si="4"/>
        <v>9</v>
      </c>
    </row>
    <row r="14" spans="2:9" ht="11.25">
      <c r="B14" s="22">
        <v>2531</v>
      </c>
      <c r="C14" s="77">
        <v>461.72</v>
      </c>
      <c r="D14" s="72"/>
      <c r="E14" s="78">
        <f t="shared" si="0"/>
        <v>379.65535280000006</v>
      </c>
      <c r="F14" s="79">
        <f t="shared" si="1"/>
        <v>216.26857616085007</v>
      </c>
      <c r="G14" s="80">
        <f t="shared" si="2"/>
        <v>163.38677663914999</v>
      </c>
      <c r="H14" s="81">
        <f t="shared" si="3"/>
        <v>543.04212943915</v>
      </c>
      <c r="I14" s="2">
        <f t="shared" si="4"/>
        <v>10</v>
      </c>
    </row>
    <row r="15" spans="2:9" ht="11.25">
      <c r="B15" s="22">
        <v>2532</v>
      </c>
      <c r="C15" s="77">
        <v>407.47</v>
      </c>
      <c r="D15" s="72"/>
      <c r="E15" s="78">
        <f t="shared" si="0"/>
        <v>379.65535280000006</v>
      </c>
      <c r="F15" s="79">
        <f t="shared" si="1"/>
        <v>216.26857616085007</v>
      </c>
      <c r="G15" s="80">
        <f t="shared" si="2"/>
        <v>163.38677663914999</v>
      </c>
      <c r="H15" s="81">
        <f t="shared" si="3"/>
        <v>543.04212943915</v>
      </c>
      <c r="I15" s="2">
        <f t="shared" si="4"/>
        <v>11</v>
      </c>
    </row>
    <row r="16" spans="2:9" ht="11.25">
      <c r="B16" s="22">
        <v>2533</v>
      </c>
      <c r="C16" s="77">
        <v>274.86</v>
      </c>
      <c r="D16" s="72"/>
      <c r="E16" s="78">
        <f t="shared" si="0"/>
        <v>379.65535280000006</v>
      </c>
      <c r="F16" s="79">
        <f t="shared" si="1"/>
        <v>216.26857616085007</v>
      </c>
      <c r="G16" s="80">
        <f t="shared" si="2"/>
        <v>163.38677663914999</v>
      </c>
      <c r="H16" s="81">
        <f t="shared" si="3"/>
        <v>543.04212943915</v>
      </c>
      <c r="I16" s="2">
        <f t="shared" si="4"/>
        <v>12</v>
      </c>
    </row>
    <row r="17" spans="2:9" ht="11.25">
      <c r="B17" s="22">
        <v>2534</v>
      </c>
      <c r="C17" s="77">
        <v>263.31</v>
      </c>
      <c r="D17" s="72"/>
      <c r="E17" s="78">
        <f t="shared" si="0"/>
        <v>379.65535280000006</v>
      </c>
      <c r="F17" s="79">
        <f t="shared" si="1"/>
        <v>216.26857616085007</v>
      </c>
      <c r="G17" s="80">
        <f t="shared" si="2"/>
        <v>163.38677663914999</v>
      </c>
      <c r="H17" s="81">
        <f t="shared" si="3"/>
        <v>543.04212943915</v>
      </c>
      <c r="I17" s="2">
        <f t="shared" si="4"/>
        <v>13</v>
      </c>
    </row>
    <row r="18" spans="2:9" ht="11.25">
      <c r="B18" s="22">
        <v>2535</v>
      </c>
      <c r="C18" s="77">
        <v>221.48</v>
      </c>
      <c r="D18" s="72"/>
      <c r="E18" s="78">
        <f t="shared" si="0"/>
        <v>379.65535280000006</v>
      </c>
      <c r="F18" s="79">
        <f t="shared" si="1"/>
        <v>216.26857616085007</v>
      </c>
      <c r="G18" s="80">
        <f t="shared" si="2"/>
        <v>163.38677663914999</v>
      </c>
      <c r="H18" s="81">
        <f t="shared" si="3"/>
        <v>543.04212943915</v>
      </c>
      <c r="I18" s="2">
        <f t="shared" si="4"/>
        <v>14</v>
      </c>
    </row>
    <row r="19" spans="2:9" ht="11.25">
      <c r="B19" s="22">
        <v>2536</v>
      </c>
      <c r="C19" s="77">
        <v>214.25</v>
      </c>
      <c r="D19" s="72"/>
      <c r="E19" s="78">
        <f t="shared" si="0"/>
        <v>379.65535280000006</v>
      </c>
      <c r="F19" s="79">
        <f t="shared" si="1"/>
        <v>216.26857616085007</v>
      </c>
      <c r="G19" s="80">
        <f t="shared" si="2"/>
        <v>163.38677663914999</v>
      </c>
      <c r="H19" s="81">
        <f t="shared" si="3"/>
        <v>543.04212943915</v>
      </c>
      <c r="I19" s="2">
        <f t="shared" si="4"/>
        <v>15</v>
      </c>
    </row>
    <row r="20" spans="2:9" ht="11.25">
      <c r="B20" s="22">
        <v>2537</v>
      </c>
      <c r="C20" s="77">
        <v>652.98</v>
      </c>
      <c r="D20" s="72"/>
      <c r="E20" s="78">
        <f t="shared" si="0"/>
        <v>379.65535280000006</v>
      </c>
      <c r="F20" s="79">
        <f t="shared" si="1"/>
        <v>216.26857616085007</v>
      </c>
      <c r="G20" s="80">
        <f t="shared" si="2"/>
        <v>163.38677663914999</v>
      </c>
      <c r="H20" s="81">
        <f t="shared" si="3"/>
        <v>543.04212943915</v>
      </c>
      <c r="I20" s="2">
        <f t="shared" si="4"/>
        <v>16</v>
      </c>
    </row>
    <row r="21" spans="2:9" ht="11.25">
      <c r="B21" s="22">
        <v>2538</v>
      </c>
      <c r="C21" s="77">
        <v>621.05</v>
      </c>
      <c r="D21" s="72"/>
      <c r="E21" s="78">
        <f t="shared" si="0"/>
        <v>379.65535280000006</v>
      </c>
      <c r="F21" s="79">
        <f t="shared" si="1"/>
        <v>216.26857616085007</v>
      </c>
      <c r="G21" s="80">
        <f t="shared" si="2"/>
        <v>163.38677663914999</v>
      </c>
      <c r="H21" s="81">
        <f t="shared" si="3"/>
        <v>543.04212943915</v>
      </c>
      <c r="I21" s="2">
        <f t="shared" si="4"/>
        <v>17</v>
      </c>
    </row>
    <row r="22" spans="2:9" ht="11.25">
      <c r="B22" s="22">
        <v>2539</v>
      </c>
      <c r="C22" s="82">
        <v>401.8929999999999</v>
      </c>
      <c r="D22" s="72"/>
      <c r="E22" s="78">
        <f t="shared" si="0"/>
        <v>379.65535280000006</v>
      </c>
      <c r="F22" s="79">
        <f t="shared" si="1"/>
        <v>216.26857616085007</v>
      </c>
      <c r="G22" s="80">
        <f t="shared" si="2"/>
        <v>163.38677663914999</v>
      </c>
      <c r="H22" s="81">
        <f t="shared" si="3"/>
        <v>543.04212943915</v>
      </c>
      <c r="I22" s="2">
        <f t="shared" si="4"/>
        <v>18</v>
      </c>
    </row>
    <row r="23" spans="2:9" ht="11.25">
      <c r="B23" s="22">
        <v>2540</v>
      </c>
      <c r="C23" s="82">
        <v>334.445</v>
      </c>
      <c r="D23" s="72"/>
      <c r="E23" s="78">
        <f t="shared" si="0"/>
        <v>379.65535280000006</v>
      </c>
      <c r="F23" s="79">
        <f t="shared" si="1"/>
        <v>216.26857616085007</v>
      </c>
      <c r="G23" s="80">
        <f t="shared" si="2"/>
        <v>163.38677663914999</v>
      </c>
      <c r="H23" s="81">
        <f t="shared" si="3"/>
        <v>543.04212943915</v>
      </c>
      <c r="I23" s="2">
        <f t="shared" si="4"/>
        <v>19</v>
      </c>
    </row>
    <row r="24" spans="2:9" ht="11.25">
      <c r="B24" s="22">
        <v>2541</v>
      </c>
      <c r="C24" s="82">
        <v>133.695</v>
      </c>
      <c r="D24" s="72"/>
      <c r="E24" s="78">
        <f t="shared" si="0"/>
        <v>379.65535280000006</v>
      </c>
      <c r="F24" s="79">
        <f t="shared" si="1"/>
        <v>216.26857616085007</v>
      </c>
      <c r="G24" s="80">
        <f t="shared" si="2"/>
        <v>163.38677663914999</v>
      </c>
      <c r="H24" s="81">
        <f t="shared" si="3"/>
        <v>543.04212943915</v>
      </c>
      <c r="I24" s="2">
        <f t="shared" si="4"/>
        <v>20</v>
      </c>
    </row>
    <row r="25" spans="2:9" ht="11.25">
      <c r="B25" s="22">
        <v>2542</v>
      </c>
      <c r="C25" s="82">
        <v>234.19</v>
      </c>
      <c r="D25" s="72"/>
      <c r="E25" s="78">
        <f t="shared" si="0"/>
        <v>379.65535280000006</v>
      </c>
      <c r="F25" s="79">
        <f t="shared" si="1"/>
        <v>216.26857616085007</v>
      </c>
      <c r="G25" s="80">
        <f t="shared" si="2"/>
        <v>163.38677663914999</v>
      </c>
      <c r="H25" s="81">
        <f t="shared" si="3"/>
        <v>543.04212943915</v>
      </c>
      <c r="I25" s="2">
        <f t="shared" si="4"/>
        <v>21</v>
      </c>
    </row>
    <row r="26" spans="2:9" ht="11.25">
      <c r="B26" s="22">
        <v>2543</v>
      </c>
      <c r="C26" s="82">
        <v>268.42900000000003</v>
      </c>
      <c r="D26" s="72"/>
      <c r="E26" s="78">
        <f t="shared" si="0"/>
        <v>379.65535280000006</v>
      </c>
      <c r="F26" s="79">
        <f t="shared" si="1"/>
        <v>216.26857616085007</v>
      </c>
      <c r="G26" s="80">
        <f t="shared" si="2"/>
        <v>163.38677663914999</v>
      </c>
      <c r="H26" s="81">
        <f t="shared" si="3"/>
        <v>543.04212943915</v>
      </c>
      <c r="I26" s="2">
        <f t="shared" si="4"/>
        <v>22</v>
      </c>
    </row>
    <row r="27" spans="2:9" ht="11.25">
      <c r="B27" s="22">
        <v>2544</v>
      </c>
      <c r="C27" s="82">
        <v>374.01</v>
      </c>
      <c r="D27" s="72"/>
      <c r="E27" s="78">
        <f t="shared" si="0"/>
        <v>379.65535280000006</v>
      </c>
      <c r="F27" s="79">
        <f t="shared" si="1"/>
        <v>216.26857616085007</v>
      </c>
      <c r="G27" s="80">
        <f t="shared" si="2"/>
        <v>163.38677663914999</v>
      </c>
      <c r="H27" s="81">
        <f t="shared" si="3"/>
        <v>543.04212943915</v>
      </c>
      <c r="I27" s="2">
        <f t="shared" si="4"/>
        <v>23</v>
      </c>
    </row>
    <row r="28" spans="2:9" ht="11.25">
      <c r="B28" s="22">
        <v>2545</v>
      </c>
      <c r="C28" s="82">
        <v>425.6170000000001</v>
      </c>
      <c r="D28" s="72"/>
      <c r="E28" s="78">
        <f t="shared" si="0"/>
        <v>379.65535280000006</v>
      </c>
      <c r="F28" s="79">
        <f t="shared" si="1"/>
        <v>216.26857616085007</v>
      </c>
      <c r="G28" s="80">
        <f t="shared" si="2"/>
        <v>163.38677663914999</v>
      </c>
      <c r="H28" s="81">
        <f t="shared" si="3"/>
        <v>543.04212943915</v>
      </c>
      <c r="I28" s="2">
        <f t="shared" si="4"/>
        <v>24</v>
      </c>
    </row>
    <row r="29" spans="2:9" ht="11.25">
      <c r="B29" s="22">
        <v>2546</v>
      </c>
      <c r="C29" s="82">
        <v>307.91</v>
      </c>
      <c r="D29" s="72"/>
      <c r="E29" s="78">
        <f t="shared" si="0"/>
        <v>379.65535280000006</v>
      </c>
      <c r="F29" s="79">
        <f t="shared" si="1"/>
        <v>216.26857616085007</v>
      </c>
      <c r="G29" s="80">
        <f t="shared" si="2"/>
        <v>163.38677663914999</v>
      </c>
      <c r="H29" s="81">
        <f t="shared" si="3"/>
        <v>543.04212943915</v>
      </c>
      <c r="I29" s="2">
        <f t="shared" si="4"/>
        <v>25</v>
      </c>
    </row>
    <row r="30" spans="2:9" ht="11.25">
      <c r="B30" s="22">
        <v>2547</v>
      </c>
      <c r="C30" s="82">
        <v>588.039</v>
      </c>
      <c r="D30" s="72"/>
      <c r="E30" s="78">
        <f t="shared" si="0"/>
        <v>379.65535280000006</v>
      </c>
      <c r="F30" s="79">
        <f t="shared" si="1"/>
        <v>216.26857616085007</v>
      </c>
      <c r="G30" s="80">
        <f t="shared" si="2"/>
        <v>163.38677663914999</v>
      </c>
      <c r="H30" s="81">
        <f t="shared" si="3"/>
        <v>543.04212943915</v>
      </c>
      <c r="I30" s="2">
        <f t="shared" si="4"/>
        <v>26</v>
      </c>
    </row>
    <row r="31" spans="2:9" ht="11.25">
      <c r="B31" s="22">
        <v>2548</v>
      </c>
      <c r="C31" s="82">
        <v>579.9133439999999</v>
      </c>
      <c r="D31" s="72"/>
      <c r="E31" s="78">
        <f t="shared" si="0"/>
        <v>379.65535280000006</v>
      </c>
      <c r="F31" s="79">
        <f t="shared" si="1"/>
        <v>216.26857616085007</v>
      </c>
      <c r="G31" s="80">
        <f t="shared" si="2"/>
        <v>163.38677663914999</v>
      </c>
      <c r="H31" s="81">
        <f t="shared" si="3"/>
        <v>543.04212943915</v>
      </c>
      <c r="I31" s="2">
        <f t="shared" si="4"/>
        <v>27</v>
      </c>
    </row>
    <row r="32" spans="2:9" ht="11.25">
      <c r="B32" s="22">
        <v>2549</v>
      </c>
      <c r="C32" s="82">
        <v>876.352608</v>
      </c>
      <c r="D32" s="72"/>
      <c r="E32" s="78">
        <f t="shared" si="0"/>
        <v>379.65535280000006</v>
      </c>
      <c r="F32" s="79">
        <f t="shared" si="1"/>
        <v>216.26857616085007</v>
      </c>
      <c r="G32" s="80">
        <f t="shared" si="2"/>
        <v>163.38677663914999</v>
      </c>
      <c r="H32" s="81">
        <f t="shared" si="3"/>
        <v>543.04212943915</v>
      </c>
      <c r="I32" s="2">
        <f t="shared" si="4"/>
        <v>28</v>
      </c>
    </row>
    <row r="33" spans="2:9" ht="11.25">
      <c r="B33" s="22">
        <v>2550</v>
      </c>
      <c r="C33" s="82">
        <v>321.275808</v>
      </c>
      <c r="D33" s="72"/>
      <c r="E33" s="78">
        <f t="shared" si="0"/>
        <v>379.65535280000006</v>
      </c>
      <c r="F33" s="79">
        <f t="shared" si="1"/>
        <v>216.26857616085007</v>
      </c>
      <c r="G33" s="80">
        <f t="shared" si="2"/>
        <v>163.38677663914999</v>
      </c>
      <c r="H33" s="81">
        <f t="shared" si="3"/>
        <v>543.04212943915</v>
      </c>
      <c r="I33" s="2">
        <f t="shared" si="4"/>
        <v>29</v>
      </c>
    </row>
    <row r="34" spans="2:9" ht="11.25">
      <c r="B34" s="22">
        <v>2551</v>
      </c>
      <c r="C34" s="82">
        <v>516.8</v>
      </c>
      <c r="D34" s="72"/>
      <c r="E34" s="78">
        <f t="shared" si="0"/>
        <v>379.65535280000006</v>
      </c>
      <c r="F34" s="79">
        <f t="shared" si="1"/>
        <v>216.26857616085007</v>
      </c>
      <c r="G34" s="80">
        <f t="shared" si="2"/>
        <v>163.38677663914999</v>
      </c>
      <c r="H34" s="81">
        <f t="shared" si="3"/>
        <v>543.04212943915</v>
      </c>
      <c r="I34" s="2">
        <f t="shared" si="4"/>
        <v>30</v>
      </c>
    </row>
    <row r="35" spans="2:9" ht="11.25">
      <c r="B35" s="22">
        <v>2552</v>
      </c>
      <c r="C35" s="82">
        <v>258.19</v>
      </c>
      <c r="D35" s="72"/>
      <c r="E35" s="78">
        <f t="shared" si="0"/>
        <v>379.65535280000006</v>
      </c>
      <c r="F35" s="79">
        <f t="shared" si="1"/>
        <v>216.26857616085007</v>
      </c>
      <c r="G35" s="80">
        <f t="shared" si="2"/>
        <v>163.38677663914999</v>
      </c>
      <c r="H35" s="81">
        <f t="shared" si="3"/>
        <v>543.04212943915</v>
      </c>
      <c r="I35" s="2">
        <f t="shared" si="4"/>
        <v>31</v>
      </c>
    </row>
    <row r="36" spans="2:16" ht="12.75">
      <c r="B36" s="22">
        <v>2553</v>
      </c>
      <c r="C36" s="82">
        <v>483.505632</v>
      </c>
      <c r="D36" s="72"/>
      <c r="E36" s="78">
        <f t="shared" si="0"/>
        <v>379.65535280000006</v>
      </c>
      <c r="F36" s="79">
        <f t="shared" si="1"/>
        <v>216.26857616085007</v>
      </c>
      <c r="G36" s="80">
        <f t="shared" si="2"/>
        <v>163.38677663914999</v>
      </c>
      <c r="H36" s="81">
        <f t="shared" si="3"/>
        <v>543.04212943915</v>
      </c>
      <c r="I36" s="2">
        <f t="shared" si="4"/>
        <v>32</v>
      </c>
      <c r="P36"/>
    </row>
    <row r="37" spans="2:9" ht="11.25">
      <c r="B37" s="22">
        <v>2554</v>
      </c>
      <c r="C37" s="82">
        <v>730.3331520000002</v>
      </c>
      <c r="D37" s="72"/>
      <c r="E37" s="78">
        <f aca="true" t="shared" si="5" ref="E37:E44">$C$105</f>
        <v>379.65535280000006</v>
      </c>
      <c r="F37" s="79">
        <f aca="true" t="shared" si="6" ref="F37:F44">+$C$108</f>
        <v>216.26857616085007</v>
      </c>
      <c r="G37" s="80">
        <f aca="true" t="shared" si="7" ref="G37:G44">$C$106</f>
        <v>163.38677663914999</v>
      </c>
      <c r="H37" s="81">
        <f aca="true" t="shared" si="8" ref="H37:H44">+$C$109</f>
        <v>543.04212943915</v>
      </c>
      <c r="I37" s="2">
        <f t="shared" si="4"/>
        <v>33</v>
      </c>
    </row>
    <row r="38" spans="2:9" ht="11.25">
      <c r="B38" s="22">
        <v>2555</v>
      </c>
      <c r="C38" s="82">
        <v>243.82080000000002</v>
      </c>
      <c r="D38" s="72"/>
      <c r="E38" s="78">
        <f t="shared" si="5"/>
        <v>379.65535280000006</v>
      </c>
      <c r="F38" s="79">
        <f t="shared" si="6"/>
        <v>216.26857616085007</v>
      </c>
      <c r="G38" s="80">
        <f t="shared" si="7"/>
        <v>163.38677663914999</v>
      </c>
      <c r="H38" s="81">
        <f t="shared" si="8"/>
        <v>543.04212943915</v>
      </c>
      <c r="I38" s="2">
        <f t="shared" si="4"/>
        <v>34</v>
      </c>
    </row>
    <row r="39" spans="2:9" ht="11.25">
      <c r="B39" s="22">
        <v>2556</v>
      </c>
      <c r="C39" s="82">
        <v>352.39017599999994</v>
      </c>
      <c r="D39" s="72"/>
      <c r="E39" s="78">
        <f t="shared" si="5"/>
        <v>379.65535280000006</v>
      </c>
      <c r="F39" s="79">
        <f t="shared" si="6"/>
        <v>216.26857616085007</v>
      </c>
      <c r="G39" s="80">
        <f t="shared" si="7"/>
        <v>163.38677663914999</v>
      </c>
      <c r="H39" s="81">
        <f t="shared" si="8"/>
        <v>543.04212943915</v>
      </c>
      <c r="I39" s="2">
        <f t="shared" si="4"/>
        <v>35</v>
      </c>
    </row>
    <row r="40" spans="2:9" ht="11.25">
      <c r="B40" s="22">
        <v>2557</v>
      </c>
      <c r="C40" s="82">
        <v>329.6</v>
      </c>
      <c r="D40" s="72"/>
      <c r="E40" s="78">
        <f t="shared" si="5"/>
        <v>379.65535280000006</v>
      </c>
      <c r="F40" s="79">
        <f t="shared" si="6"/>
        <v>216.26857616085007</v>
      </c>
      <c r="G40" s="80">
        <f t="shared" si="7"/>
        <v>163.38677663914999</v>
      </c>
      <c r="H40" s="81">
        <f t="shared" si="8"/>
        <v>543.04212943915</v>
      </c>
      <c r="I40" s="2">
        <f t="shared" si="4"/>
        <v>36</v>
      </c>
    </row>
    <row r="41" spans="2:9" ht="11.25">
      <c r="B41" s="22">
        <v>2558</v>
      </c>
      <c r="C41" s="82">
        <v>123.54163199999996</v>
      </c>
      <c r="D41" s="72"/>
      <c r="E41" s="78">
        <f t="shared" si="5"/>
        <v>379.65535280000006</v>
      </c>
      <c r="F41" s="79">
        <f t="shared" si="6"/>
        <v>216.26857616085007</v>
      </c>
      <c r="G41" s="80">
        <f t="shared" si="7"/>
        <v>163.38677663914999</v>
      </c>
      <c r="H41" s="81">
        <f t="shared" si="8"/>
        <v>543.04212943915</v>
      </c>
      <c r="I41" s="2">
        <f t="shared" si="4"/>
        <v>37</v>
      </c>
    </row>
    <row r="42" spans="2:9" ht="11.25">
      <c r="B42" s="22">
        <v>2559</v>
      </c>
      <c r="C42" s="77">
        <v>214.39296000000002</v>
      </c>
      <c r="D42" s="72"/>
      <c r="E42" s="78">
        <f t="shared" si="5"/>
        <v>379.65535280000006</v>
      </c>
      <c r="F42" s="79">
        <f t="shared" si="6"/>
        <v>216.26857616085007</v>
      </c>
      <c r="G42" s="80">
        <f t="shared" si="7"/>
        <v>163.38677663914999</v>
      </c>
      <c r="H42" s="81">
        <f t="shared" si="8"/>
        <v>543.04212943915</v>
      </c>
      <c r="I42" s="2">
        <f t="shared" si="4"/>
        <v>38</v>
      </c>
    </row>
    <row r="43" spans="2:9" ht="11.25">
      <c r="B43" s="22">
        <v>2560</v>
      </c>
      <c r="C43" s="77">
        <v>235.9</v>
      </c>
      <c r="D43" s="72"/>
      <c r="E43" s="78">
        <f t="shared" si="5"/>
        <v>379.65535280000006</v>
      </c>
      <c r="F43" s="79">
        <f t="shared" si="6"/>
        <v>216.26857616085007</v>
      </c>
      <c r="G43" s="80">
        <f t="shared" si="7"/>
        <v>163.38677663914999</v>
      </c>
      <c r="H43" s="81">
        <f t="shared" si="8"/>
        <v>543.04212943915</v>
      </c>
      <c r="I43" s="2">
        <f t="shared" si="4"/>
        <v>39</v>
      </c>
    </row>
    <row r="44" spans="2:9" ht="11.25">
      <c r="B44" s="22">
        <v>2561</v>
      </c>
      <c r="C44" s="77">
        <v>177</v>
      </c>
      <c r="D44" s="72"/>
      <c r="E44" s="78">
        <f t="shared" si="5"/>
        <v>379.65535280000006</v>
      </c>
      <c r="F44" s="79">
        <f t="shared" si="6"/>
        <v>216.26857616085007</v>
      </c>
      <c r="G44" s="80">
        <f t="shared" si="7"/>
        <v>163.38677663914999</v>
      </c>
      <c r="H44" s="81">
        <f t="shared" si="8"/>
        <v>543.04212943915</v>
      </c>
      <c r="I44" s="2">
        <f t="shared" si="4"/>
        <v>40</v>
      </c>
    </row>
    <row r="45" spans="2:14" ht="11.25">
      <c r="B45" s="89">
        <v>2562</v>
      </c>
      <c r="C45" s="90">
        <v>65.5</v>
      </c>
      <c r="D45" s="72">
        <f>C45</f>
        <v>65.5</v>
      </c>
      <c r="E45" s="78"/>
      <c r="F45" s="79"/>
      <c r="G45" s="80"/>
      <c r="H45" s="81"/>
      <c r="K45" s="94" t="s">
        <v>23</v>
      </c>
      <c r="L45" s="94"/>
      <c r="M45" s="94"/>
      <c r="N45" s="94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2"/>
      <c r="C54" s="82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2"/>
      <c r="C55" s="82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77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AVERAGE(C5:C44)</f>
        <v>379.65535280000006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STDEV(C5:C44)</f>
        <v>163.38677663914999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0.43035551964210306</v>
      </c>
      <c r="D107" s="48"/>
      <c r="E107" s="59">
        <f>C107*100</f>
        <v>43.035551964210306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29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216.26857616085007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6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543.04212943915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5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40</v>
      </c>
    </row>
    <row r="113" ht="11.25">
      <c r="C113" s="2">
        <f>COUNTIF(C5:C44,"&gt;543")</f>
        <v>6</v>
      </c>
    </row>
    <row r="114" ht="11.25">
      <c r="C114" s="2">
        <f>COUNTIF(C6:C44,"&lt;216")</f>
        <v>5</v>
      </c>
    </row>
  </sheetData>
  <sheetProtection/>
  <mergeCells count="2">
    <mergeCell ref="B2:B4"/>
    <mergeCell ref="K45:N4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2020-04-23T05:44:40Z</dcterms:modified>
  <cp:category/>
  <cp:version/>
  <cp:contentType/>
  <cp:contentStatus/>
</cp:coreProperties>
</file>