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B17EE816-52C0-413D-9F23-B77A8509E8B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J58" i="1"/>
  <c r="J57" i="1"/>
  <c r="J56" i="1"/>
  <c r="K55" i="1"/>
  <c r="K54" i="1"/>
  <c r="K53" i="1"/>
  <c r="K52" i="1"/>
  <c r="J41" i="1"/>
  <c r="J40" i="1"/>
  <c r="J39" i="1"/>
  <c r="J38" i="1"/>
  <c r="K23" i="1"/>
  <c r="K22" i="1"/>
  <c r="K21" i="1"/>
  <c r="K20" i="1"/>
  <c r="K19" i="1"/>
  <c r="K18" i="1"/>
  <c r="K17" i="1"/>
  <c r="J16" i="1"/>
  <c r="J15" i="1"/>
  <c r="J14" i="1"/>
  <c r="J13" i="1"/>
  <c r="J12" i="1"/>
  <c r="K11" i="1"/>
  <c r="I57" i="1"/>
  <c r="H56" i="1"/>
  <c r="H55" i="1"/>
  <c r="H54" i="1"/>
  <c r="H53" i="1"/>
  <c r="H52" i="1"/>
  <c r="H41" i="1"/>
  <c r="N40" i="1"/>
  <c r="M40" i="1"/>
  <c r="H39" i="1"/>
  <c r="H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H23" i="1"/>
  <c r="H22" i="1"/>
  <c r="H21" i="1"/>
  <c r="H20" i="1"/>
  <c r="H19" i="1"/>
  <c r="N18" i="1"/>
  <c r="M18" i="1"/>
  <c r="I58" i="1"/>
  <c r="G58" i="1"/>
  <c r="H17" i="1"/>
  <c r="H16" i="1"/>
  <c r="H15" i="1"/>
  <c r="H14" i="1"/>
  <c r="H13" i="1"/>
  <c r="H12" i="1"/>
  <c r="H11" i="1"/>
  <c r="N10" i="1"/>
  <c r="J33" i="2" l="1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<sst xmlns="http://schemas.openxmlformats.org/spreadsheetml/2006/main" count="191" uniqueCount="93">
  <si>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</si>
  <si>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</si>
  <si>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</si>
  <si>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</si>
  <si>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</si>
  <si>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</si>
  <si>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</si>
  <si>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</si>
  <si>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</si>
  <si>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</si>
  <si>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</si>
  <si>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</si>
  <si>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</si>
  <si>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</si>
  <si>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</si>
  <si>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</si>
  <si>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</si>
  <si>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</si>
  <si>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</si>
  <si>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</si>
  <si>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</si>
  <si>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</si>
  <si>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</si>
  <si>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</si>
  <si>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</si>
  <si>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</si>
  <si>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</si>
  <si>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</si>
  <si>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</si>
  <si>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</si>
  <si>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</si>
  <si>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</si>
  <si>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</si>
  <si>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</si>
  <si>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</si>
  <si>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</si>
  <si>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</si>
  <si>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</si>
  <si>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</si>
  <si>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</si>
  <si>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</si>
  <si>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</si>
  <si>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</si>
  <si>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</si>
  <si>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</si>
  <si>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</si>
  <si>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</si>
  <si>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</si>
  <si>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</si>
  <si>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</si>
  <si>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</si>
  <si>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</si>
  <si>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</si>
  <si>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</si>
  <si>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</si>
  <si>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</si>
  <si>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</si>
  <si>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</si>
  <si>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</si>
  <si>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</si>
  <si>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</si>
  <si>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</si>
  <si>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</si>
  <si>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</si>
  <si>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</si>
  <si>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</si>
  <si>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</si>
  <si>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</si>
  <si>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</si>
  <si>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</si>
  <si>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</si>
  <si>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</si>
  <si>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</si>
  <si>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</si>
  <si>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</si>
  <si>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</si>
  <si>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</si>
  <si>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</si>
  <si>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</si>
  <si>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</si>
  <si>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</si>
  <si>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เมือง</t>
  </si>
  <si>
    <t xml:space="preserve">( แผ่นที่  2  )   </t>
  </si>
  <si>
    <t>คอบน(R2)</t>
  </si>
  <si>
    <t>0( คอล่าง )</t>
  </si>
  <si>
    <t>แม่น้ำปิง</t>
  </si>
  <si>
    <t>P.1</t>
  </si>
  <si>
    <t>วัดเกตุ</t>
  </si>
  <si>
    <t>เชียงใหม่</t>
  </si>
  <si>
    <t>100( คอล่าง )</t>
  </si>
  <si>
    <t>100(R.2)</t>
  </si>
  <si>
    <t>พ.ศ.        2562</t>
  </si>
  <si>
    <t>15.30-16.12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</si>
</sst>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00B0F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187" fontId="13" fillId="0" borderId="0" xfId="1" applyNumberFormat="1" applyFont="1" applyFill="1"/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187" fontId="25" fillId="0" borderId="0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0"/>
  <sheetViews>
    <sheetView topLeftCell="A55" zoomScale="118" zoomScaleNormal="118" workbookViewId="0">
      <selection activeCell="J60" sqref="J60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64"/>
      <c r="G3" s="164"/>
      <c r="H3" s="164"/>
    </row>
    <row r="4" spans="1:16" ht="26.25" customHeight="1" x14ac:dyDescent="0.7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6" ht="24" customHeight="1" x14ac:dyDescent="0.55000000000000004">
      <c r="A5" s="4" t="s">
        <v>4</v>
      </c>
      <c r="B5" s="166" t="s">
        <v>85</v>
      </c>
      <c r="C5" s="166"/>
      <c r="D5" s="5" t="s">
        <v>5</v>
      </c>
      <c r="E5" s="166" t="s">
        <v>86</v>
      </c>
      <c r="F5" s="166"/>
      <c r="G5" s="5" t="s">
        <v>6</v>
      </c>
      <c r="H5" s="166" t="s">
        <v>81</v>
      </c>
      <c r="I5" s="166"/>
      <c r="J5" s="5" t="s">
        <v>7</v>
      </c>
      <c r="K5" s="166" t="s">
        <v>88</v>
      </c>
      <c r="L5" s="166"/>
      <c r="M5" s="4" t="s">
        <v>8</v>
      </c>
    </row>
    <row r="6" spans="1:16" ht="27" customHeight="1" x14ac:dyDescent="0.55000000000000004">
      <c r="A6" s="6" t="s">
        <v>9</v>
      </c>
      <c r="B6" s="174" t="s">
        <v>79</v>
      </c>
      <c r="C6" s="175"/>
      <c r="D6" s="175"/>
      <c r="E6" s="175"/>
      <c r="F6" s="175"/>
      <c r="G6" s="5" t="s">
        <v>10</v>
      </c>
      <c r="H6" s="176" t="s">
        <v>64</v>
      </c>
      <c r="I6" s="176"/>
      <c r="J6" s="176"/>
      <c r="K6" s="176"/>
      <c r="L6" s="176"/>
      <c r="M6" s="176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67" t="s">
        <v>11</v>
      </c>
      <c r="B8" s="169" t="s">
        <v>12</v>
      </c>
      <c r="C8" s="169"/>
      <c r="D8" s="170" t="s">
        <v>13</v>
      </c>
      <c r="E8" s="171"/>
      <c r="F8" s="9" t="s">
        <v>14</v>
      </c>
      <c r="G8" s="169" t="s">
        <v>15</v>
      </c>
      <c r="H8" s="169"/>
      <c r="I8" s="169"/>
      <c r="J8" s="169" t="s">
        <v>16</v>
      </c>
      <c r="K8" s="169"/>
      <c r="L8" s="167" t="s">
        <v>17</v>
      </c>
      <c r="M8" s="167"/>
      <c r="N8" s="10"/>
    </row>
    <row r="9" spans="1:16" ht="21.75" x14ac:dyDescent="0.5">
      <c r="A9" s="168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8"/>
      <c r="M9" s="168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0.78800000000000003</v>
      </c>
      <c r="H10" s="14"/>
      <c r="I10" s="14"/>
      <c r="J10" s="14"/>
      <c r="K10" s="14"/>
      <c r="L10" s="14"/>
      <c r="M10" s="15">
        <v>307.839</v>
      </c>
      <c r="N10" s="163">
        <f>M10+G10</f>
        <v>308.62700000000001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f>N10-M11</f>
        <v>2.9449999999999932</v>
      </c>
      <c r="I11" s="17"/>
      <c r="J11" s="17"/>
      <c r="K11" s="17">
        <f>G10-H11</f>
        <v>-2.1569999999999929</v>
      </c>
      <c r="L11" s="17"/>
      <c r="M11" s="17">
        <v>305.68200000000002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f>N10-M12</f>
        <v>2.728999999999985</v>
      </c>
      <c r="I12" s="17"/>
      <c r="J12" s="17">
        <f>H11-H12</f>
        <v>0.21600000000000819</v>
      </c>
      <c r="K12" s="17"/>
      <c r="L12" s="17"/>
      <c r="M12" s="17">
        <v>305.89800000000002</v>
      </c>
      <c r="O12" s="154"/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f>N10-M13</f>
        <v>2.4010000000000105</v>
      </c>
      <c r="I13" s="17"/>
      <c r="J13" s="17">
        <f>H12-H13</f>
        <v>0.32799999999997453</v>
      </c>
      <c r="K13" s="17"/>
      <c r="L13" s="17"/>
      <c r="M13" s="17">
        <v>306.226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f>N10-M14</f>
        <v>1.9150000000000205</v>
      </c>
      <c r="I14" s="17"/>
      <c r="J14" s="17">
        <f>H13-H14</f>
        <v>0.48599999999999</v>
      </c>
      <c r="K14" s="17"/>
      <c r="L14" s="17"/>
      <c r="M14" s="17">
        <v>306.71199999999999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f>N10-M15</f>
        <v>1.4720000000000368</v>
      </c>
      <c r="I15" s="17"/>
      <c r="J15" s="17">
        <f>H14-H15</f>
        <v>0.44299999999998363</v>
      </c>
      <c r="K15" s="17"/>
      <c r="L15" s="17"/>
      <c r="M15" s="17">
        <v>307.15499999999997</v>
      </c>
    </row>
    <row r="16" spans="1:16" ht="17.100000000000001" customHeight="1" x14ac:dyDescent="0.5">
      <c r="A16" s="155" t="s">
        <v>69</v>
      </c>
      <c r="B16" s="16"/>
      <c r="C16" s="16">
        <v>0</v>
      </c>
      <c r="D16" s="20"/>
      <c r="E16" s="20"/>
      <c r="F16" s="20"/>
      <c r="G16" s="17"/>
      <c r="H16" s="17">
        <f>N10-M16</f>
        <v>0.77100000000001501</v>
      </c>
      <c r="I16" s="17"/>
      <c r="J16" s="17">
        <f>H15-H16</f>
        <v>0.70100000000002183</v>
      </c>
      <c r="K16" s="17"/>
      <c r="L16" s="17"/>
      <c r="M16" s="156">
        <v>307.85599999999999</v>
      </c>
    </row>
    <row r="17" spans="1:16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f>N10-M17</f>
        <v>3.8050000000000068</v>
      </c>
      <c r="I17" s="17"/>
      <c r="J17" s="17"/>
      <c r="K17" s="17">
        <f>H16-H17</f>
        <v>-3.0339999999999918</v>
      </c>
      <c r="L17" s="17"/>
      <c r="M17" s="17">
        <v>304.822</v>
      </c>
    </row>
    <row r="18" spans="1:16" ht="17.100000000000001" customHeight="1" x14ac:dyDescent="0.5">
      <c r="A18" s="19" t="s">
        <v>71</v>
      </c>
      <c r="B18" s="16"/>
      <c r="C18" s="16"/>
      <c r="D18" s="20"/>
      <c r="E18" s="20"/>
      <c r="F18" s="20"/>
      <c r="G18" s="17">
        <v>0.28799999999999998</v>
      </c>
      <c r="H18" s="17"/>
      <c r="I18" s="17">
        <v>3.847</v>
      </c>
      <c r="J18" s="17"/>
      <c r="K18" s="17">
        <f>H17-I18</f>
        <v>-4.1999999999993154E-2</v>
      </c>
      <c r="L18" s="17"/>
      <c r="M18" s="17">
        <f>N10-I18</f>
        <v>304.78000000000003</v>
      </c>
      <c r="N18" s="163">
        <f>M18+G18</f>
        <v>305.06800000000004</v>
      </c>
    </row>
    <row r="19" spans="1:16" ht="17.100000000000001" customHeight="1" x14ac:dyDescent="0.5">
      <c r="A19" s="19"/>
      <c r="B19" s="16"/>
      <c r="C19" s="16">
        <v>5</v>
      </c>
      <c r="D19" s="20"/>
      <c r="E19" s="20"/>
      <c r="F19" s="20"/>
      <c r="G19" s="17"/>
      <c r="H19" s="17">
        <f>N18-M19</f>
        <v>0.95800000000002683</v>
      </c>
      <c r="I19" s="17"/>
      <c r="J19" s="17"/>
      <c r="K19" s="17">
        <f>G18-H19</f>
        <v>-0.6700000000000268</v>
      </c>
      <c r="L19" s="17"/>
      <c r="M19" s="17">
        <v>304.11</v>
      </c>
    </row>
    <row r="20" spans="1:16" ht="17.100000000000001" customHeight="1" x14ac:dyDescent="0.5">
      <c r="A20" s="19"/>
      <c r="B20" s="16"/>
      <c r="C20" s="16">
        <v>10</v>
      </c>
      <c r="D20" s="20"/>
      <c r="E20" s="20"/>
      <c r="F20" s="20"/>
      <c r="G20" s="17"/>
      <c r="H20" s="17">
        <f>N18-M20</f>
        <v>1.6860000000000355</v>
      </c>
      <c r="I20" s="17"/>
      <c r="J20" s="17"/>
      <c r="K20" s="17">
        <f>H19-H20</f>
        <v>-0.72800000000000864</v>
      </c>
      <c r="L20" s="17"/>
      <c r="M20" s="17">
        <v>303.38200000000001</v>
      </c>
    </row>
    <row r="21" spans="1:16" ht="17.100000000000001" customHeight="1" x14ac:dyDescent="0.35">
      <c r="A21" s="16"/>
      <c r="B21" s="16"/>
      <c r="C21" s="16">
        <v>15</v>
      </c>
      <c r="D21" s="20"/>
      <c r="E21" s="20"/>
      <c r="F21" s="20"/>
      <c r="G21" s="17"/>
      <c r="H21" s="17">
        <f>N18-M21</f>
        <v>2.2480000000000473</v>
      </c>
      <c r="I21" s="17"/>
      <c r="J21" s="17"/>
      <c r="K21" s="17">
        <f>H20-H21</f>
        <v>-0.56200000000001182</v>
      </c>
      <c r="L21" s="17"/>
      <c r="M21" s="17">
        <v>302.82</v>
      </c>
      <c r="O21" s="35"/>
      <c r="P21" s="35"/>
    </row>
    <row r="22" spans="1:16" ht="17.100000000000001" customHeight="1" x14ac:dyDescent="0.35">
      <c r="A22" s="121"/>
      <c r="B22" s="16"/>
      <c r="C22" s="16">
        <v>20</v>
      </c>
      <c r="D22" s="20"/>
      <c r="E22" s="20"/>
      <c r="F22" s="20"/>
      <c r="G22" s="17"/>
      <c r="H22" s="17">
        <f>N18-M22</f>
        <v>3.0760000000000218</v>
      </c>
      <c r="I22" s="17"/>
      <c r="J22" s="17"/>
      <c r="K22" s="17">
        <f>H21-H22</f>
        <v>-0.82799999999997453</v>
      </c>
      <c r="L22" s="17"/>
      <c r="M22" s="17">
        <v>301.99200000000002</v>
      </c>
      <c r="O22" s="153"/>
      <c r="P22" s="35"/>
    </row>
    <row r="23" spans="1:16" ht="17.100000000000001" customHeight="1" x14ac:dyDescent="0.35">
      <c r="A23" s="121" t="s">
        <v>61</v>
      </c>
      <c r="B23" s="16"/>
      <c r="C23" s="16"/>
      <c r="D23" s="20"/>
      <c r="E23" s="20"/>
      <c r="F23" s="21"/>
      <c r="G23" s="17"/>
      <c r="H23" s="17">
        <f>N18-M23</f>
        <v>3.4680000000000177</v>
      </c>
      <c r="I23" s="17"/>
      <c r="J23" s="17"/>
      <c r="K23" s="17">
        <f>H22-H23</f>
        <v>-0.39199999999999591</v>
      </c>
      <c r="L23" s="17"/>
      <c r="M23" s="162">
        <v>301.60000000000002</v>
      </c>
      <c r="O23" s="159"/>
      <c r="P23" s="35"/>
    </row>
    <row r="24" spans="1:16" ht="17.100000000000001" customHeight="1" x14ac:dyDescent="0.35">
      <c r="A24" s="121"/>
      <c r="B24" s="16"/>
      <c r="C24" s="16">
        <v>25</v>
      </c>
      <c r="D24" s="20"/>
      <c r="E24" s="20"/>
      <c r="F24" s="21">
        <v>0.51</v>
      </c>
      <c r="G24" s="17"/>
      <c r="H24" s="17"/>
      <c r="I24" s="17"/>
      <c r="J24" s="17"/>
      <c r="K24" s="17"/>
      <c r="L24" s="17"/>
      <c r="M24" s="17">
        <f>M23:N23-F24</f>
        <v>301.09000000000003</v>
      </c>
      <c r="O24" s="159"/>
      <c r="P24" s="35"/>
    </row>
    <row r="25" spans="1:16" ht="17.100000000000001" customHeight="1" x14ac:dyDescent="0.35">
      <c r="A25" s="16"/>
      <c r="B25" s="16"/>
      <c r="C25" s="16">
        <v>30</v>
      </c>
      <c r="D25" s="20"/>
      <c r="E25" s="20"/>
      <c r="F25" s="21">
        <v>0.87</v>
      </c>
      <c r="G25" s="17"/>
      <c r="H25" s="17"/>
      <c r="I25" s="17"/>
      <c r="J25" s="17"/>
      <c r="K25" s="17"/>
      <c r="L25" s="17"/>
      <c r="M25" s="17">
        <f>M23-F25</f>
        <v>300.73</v>
      </c>
      <c r="O25" s="159"/>
      <c r="P25" s="35"/>
    </row>
    <row r="26" spans="1:16" ht="17.100000000000001" customHeight="1" x14ac:dyDescent="0.35">
      <c r="A26" s="16"/>
      <c r="B26" s="16"/>
      <c r="C26" s="16">
        <v>35</v>
      </c>
      <c r="D26" s="20"/>
      <c r="E26" s="20"/>
      <c r="F26" s="21">
        <v>1.1599999999999999</v>
      </c>
      <c r="G26" s="17"/>
      <c r="H26" s="17"/>
      <c r="I26" s="17"/>
      <c r="J26" s="17"/>
      <c r="K26" s="17"/>
      <c r="L26" s="17"/>
      <c r="M26" s="17">
        <f>M23-F26</f>
        <v>300.44</v>
      </c>
      <c r="O26" s="159"/>
      <c r="P26" s="35"/>
    </row>
    <row r="27" spans="1:16" ht="17.100000000000001" customHeight="1" x14ac:dyDescent="0.35">
      <c r="A27" s="121"/>
      <c r="B27" s="16"/>
      <c r="C27" s="16">
        <v>40</v>
      </c>
      <c r="D27" s="20"/>
      <c r="E27" s="20"/>
      <c r="F27" s="21">
        <v>1.37</v>
      </c>
      <c r="G27" s="17"/>
      <c r="H27" s="17"/>
      <c r="I27" s="17"/>
      <c r="J27" s="17"/>
      <c r="K27" s="17"/>
      <c r="L27" s="17"/>
      <c r="M27" s="17">
        <f>M23-F27</f>
        <v>300.23</v>
      </c>
      <c r="O27" s="159"/>
      <c r="P27" s="35"/>
    </row>
    <row r="28" spans="1:16" ht="17.100000000000001" customHeight="1" x14ac:dyDescent="0.35">
      <c r="A28" s="16"/>
      <c r="B28" s="16"/>
      <c r="C28" s="16">
        <v>45</v>
      </c>
      <c r="D28" s="20"/>
      <c r="E28" s="20"/>
      <c r="F28" s="21">
        <v>1.76</v>
      </c>
      <c r="G28" s="17"/>
      <c r="H28" s="17"/>
      <c r="I28" s="17"/>
      <c r="J28" s="17"/>
      <c r="K28" s="17"/>
      <c r="L28" s="17"/>
      <c r="M28" s="17">
        <f>M23-F28</f>
        <v>299.84000000000003</v>
      </c>
      <c r="O28" s="159"/>
      <c r="P28" s="35"/>
    </row>
    <row r="29" spans="1:16" ht="17.100000000000001" customHeight="1" x14ac:dyDescent="0.35">
      <c r="A29" s="16"/>
      <c r="B29" s="16"/>
      <c r="C29" s="16">
        <v>50</v>
      </c>
      <c r="D29" s="20"/>
      <c r="E29" s="20"/>
      <c r="F29" s="21">
        <v>2.0499999999999998</v>
      </c>
      <c r="G29" s="17"/>
      <c r="H29" s="17"/>
      <c r="I29" s="17"/>
      <c r="J29" s="17"/>
      <c r="K29" s="17"/>
      <c r="L29" s="17"/>
      <c r="M29" s="17">
        <f>M23-F29</f>
        <v>299.55</v>
      </c>
      <c r="O29" s="159"/>
      <c r="P29" s="35"/>
    </row>
    <row r="30" spans="1:16" ht="17.100000000000001" customHeight="1" x14ac:dyDescent="0.35">
      <c r="A30" s="22"/>
      <c r="B30" s="16"/>
      <c r="C30" s="16">
        <v>55</v>
      </c>
      <c r="D30" s="20"/>
      <c r="E30" s="20"/>
      <c r="F30" s="21">
        <v>1.76</v>
      </c>
      <c r="G30" s="17"/>
      <c r="H30" s="17"/>
      <c r="I30" s="17"/>
      <c r="J30" s="17"/>
      <c r="K30" s="17"/>
      <c r="L30" s="17"/>
      <c r="M30" s="17">
        <f>M23-F30</f>
        <v>299.84000000000003</v>
      </c>
      <c r="O30" s="159"/>
      <c r="P30" s="35"/>
    </row>
    <row r="31" spans="1:16" ht="17.100000000000001" customHeight="1" x14ac:dyDescent="0.35">
      <c r="A31" s="16"/>
      <c r="B31" s="16"/>
      <c r="C31" s="16">
        <v>60</v>
      </c>
      <c r="D31" s="20"/>
      <c r="E31" s="20"/>
      <c r="F31" s="21">
        <v>1.85</v>
      </c>
      <c r="G31" s="17"/>
      <c r="H31" s="17"/>
      <c r="I31" s="17"/>
      <c r="J31" s="17"/>
      <c r="K31" s="17"/>
      <c r="L31" s="17"/>
      <c r="M31" s="17">
        <f>M23-F31</f>
        <v>299.75</v>
      </c>
      <c r="O31" s="159"/>
      <c r="P31" s="35"/>
    </row>
    <row r="32" spans="1:16" ht="17.100000000000001" customHeight="1" x14ac:dyDescent="0.35">
      <c r="A32" s="16"/>
      <c r="B32" s="16"/>
      <c r="C32" s="16">
        <v>65</v>
      </c>
      <c r="D32" s="20"/>
      <c r="E32" s="20"/>
      <c r="F32" s="21">
        <v>2.2599999999999998</v>
      </c>
      <c r="G32" s="17"/>
      <c r="H32" s="17"/>
      <c r="I32" s="17"/>
      <c r="J32" s="17"/>
      <c r="K32" s="17"/>
      <c r="L32" s="17"/>
      <c r="M32" s="17">
        <f>M23-F32</f>
        <v>299.34000000000003</v>
      </c>
      <c r="O32" s="159"/>
      <c r="P32" s="35"/>
    </row>
    <row r="33" spans="1:16" ht="17.100000000000001" customHeight="1" x14ac:dyDescent="0.35">
      <c r="A33" s="16"/>
      <c r="B33" s="16"/>
      <c r="C33" s="16">
        <v>70</v>
      </c>
      <c r="D33" s="20"/>
      <c r="E33" s="20"/>
      <c r="F33" s="21">
        <v>1.47</v>
      </c>
      <c r="G33" s="17"/>
      <c r="H33" s="17"/>
      <c r="I33" s="17"/>
      <c r="J33" s="17"/>
      <c r="K33" s="17"/>
      <c r="L33" s="17"/>
      <c r="M33" s="17">
        <f>M23-F33</f>
        <v>300.13</v>
      </c>
      <c r="O33" s="159"/>
      <c r="P33" s="35"/>
    </row>
    <row r="34" spans="1:16" ht="17.100000000000001" customHeight="1" x14ac:dyDescent="0.35">
      <c r="A34" s="16"/>
      <c r="B34" s="16"/>
      <c r="C34" s="16">
        <v>75</v>
      </c>
      <c r="D34" s="20"/>
      <c r="E34" s="20"/>
      <c r="F34" s="21">
        <v>1.58</v>
      </c>
      <c r="G34" s="17"/>
      <c r="H34" s="17"/>
      <c r="I34" s="17"/>
      <c r="J34" s="17"/>
      <c r="L34" s="17"/>
      <c r="M34" s="17">
        <f>M23-F34</f>
        <v>300.02000000000004</v>
      </c>
      <c r="O34" s="35"/>
      <c r="P34" s="35"/>
    </row>
    <row r="35" spans="1:16" ht="17.100000000000001" customHeight="1" x14ac:dyDescent="0.5">
      <c r="A35" s="19"/>
      <c r="B35" s="16"/>
      <c r="C35" s="16">
        <v>80</v>
      </c>
      <c r="D35" s="20"/>
      <c r="E35" s="20"/>
      <c r="F35" s="21">
        <v>2.2200000000000002</v>
      </c>
      <c r="G35" s="17"/>
      <c r="H35" s="17"/>
      <c r="I35" s="17"/>
      <c r="J35" s="17"/>
      <c r="K35" s="17"/>
      <c r="L35" s="17"/>
      <c r="M35" s="17">
        <f>M23-F35</f>
        <v>299.38</v>
      </c>
    </row>
    <row r="36" spans="1:16" ht="17.100000000000001" customHeight="1" x14ac:dyDescent="0.5">
      <c r="A36" s="19"/>
      <c r="B36" s="16"/>
      <c r="C36" s="16">
        <v>85</v>
      </c>
      <c r="D36" s="20"/>
      <c r="E36" s="20"/>
      <c r="F36" s="21">
        <v>2.36</v>
      </c>
      <c r="G36" s="17"/>
      <c r="H36" s="17"/>
      <c r="I36" s="17"/>
      <c r="J36" s="17"/>
      <c r="K36" s="17"/>
      <c r="L36" s="17"/>
      <c r="M36" s="17">
        <f>M23-F36</f>
        <v>299.24</v>
      </c>
    </row>
    <row r="37" spans="1:16" ht="17.100000000000001" customHeight="1" x14ac:dyDescent="0.5">
      <c r="A37" s="19"/>
      <c r="B37" s="16"/>
      <c r="C37" s="16">
        <v>90</v>
      </c>
      <c r="D37" s="20"/>
      <c r="E37" s="20"/>
      <c r="F37" s="21">
        <v>1.87</v>
      </c>
      <c r="G37" s="17"/>
      <c r="H37" s="17"/>
      <c r="I37" s="17"/>
      <c r="J37" s="17"/>
      <c r="K37" s="17"/>
      <c r="L37" s="17"/>
      <c r="M37" s="17">
        <f>M23-F37</f>
        <v>299.73</v>
      </c>
    </row>
    <row r="38" spans="1:16" ht="17.100000000000001" customHeight="1" x14ac:dyDescent="0.5">
      <c r="A38" s="19"/>
      <c r="B38" s="16"/>
      <c r="C38" s="16">
        <v>95</v>
      </c>
      <c r="D38" s="20"/>
      <c r="E38" s="20"/>
      <c r="F38" s="21"/>
      <c r="G38" s="17"/>
      <c r="H38" s="17">
        <f>N18-M38</f>
        <v>3.07000000000005</v>
      </c>
      <c r="I38" s="17"/>
      <c r="J38" s="17">
        <f>H23-H38</f>
        <v>0.39799999999996771</v>
      </c>
      <c r="K38" s="17"/>
      <c r="L38" s="17"/>
      <c r="M38" s="17">
        <v>301.99799999999999</v>
      </c>
    </row>
    <row r="39" spans="1:16" ht="17.100000000000001" customHeight="1" x14ac:dyDescent="0.5">
      <c r="A39" s="19" t="s">
        <v>70</v>
      </c>
      <c r="B39" s="16"/>
      <c r="C39" s="16">
        <v>100</v>
      </c>
      <c r="D39" s="20"/>
      <c r="E39" s="20"/>
      <c r="F39" s="21"/>
      <c r="G39" s="17"/>
      <c r="H39" s="17">
        <f>N18-M39</f>
        <v>1.8680000000000518</v>
      </c>
      <c r="I39" s="17"/>
      <c r="J39" s="17">
        <f>H38-H39</f>
        <v>1.2019999999999982</v>
      </c>
      <c r="K39" s="17"/>
      <c r="L39" s="17"/>
      <c r="M39" s="17">
        <v>303.2</v>
      </c>
    </row>
    <row r="40" spans="1:16" ht="17.100000000000001" customHeight="1" x14ac:dyDescent="0.5">
      <c r="A40" s="19" t="s">
        <v>72</v>
      </c>
      <c r="B40" s="16"/>
      <c r="C40" s="133"/>
      <c r="D40" s="20"/>
      <c r="E40" s="20"/>
      <c r="F40" s="21"/>
      <c r="G40" s="17">
        <v>3.879</v>
      </c>
      <c r="H40" s="17"/>
      <c r="I40" s="17">
        <v>0.28399999999999997</v>
      </c>
      <c r="J40" s="17">
        <f>H39-I40</f>
        <v>1.5840000000000518</v>
      </c>
      <c r="K40" s="17"/>
      <c r="L40" s="17"/>
      <c r="M40" s="17">
        <f>N18-I40</f>
        <v>304.78400000000005</v>
      </c>
      <c r="N40" s="163">
        <f>M40+G40</f>
        <v>308.66300000000007</v>
      </c>
    </row>
    <row r="41" spans="1:16" ht="17.100000000000001" customHeight="1" x14ac:dyDescent="0.5">
      <c r="A41" s="155" t="s">
        <v>83</v>
      </c>
      <c r="B41" s="16"/>
      <c r="C41" s="16">
        <v>100</v>
      </c>
      <c r="D41" s="20"/>
      <c r="E41" s="20"/>
      <c r="F41" s="21"/>
      <c r="G41" s="17"/>
      <c r="H41" s="17">
        <f>N40-M41</f>
        <v>0.87500000000005684</v>
      </c>
      <c r="I41" s="17"/>
      <c r="J41" s="17">
        <f>G40-H41</f>
        <v>3.0039999999999432</v>
      </c>
      <c r="K41" s="17"/>
      <c r="L41" s="17"/>
      <c r="M41" s="156">
        <v>307.78800000000001</v>
      </c>
      <c r="O41" s="18"/>
    </row>
    <row r="42" spans="1:16" ht="33" customHeight="1" x14ac:dyDescent="0.5">
      <c r="A42" s="33"/>
      <c r="B42" s="32" t="s">
        <v>25</v>
      </c>
      <c r="C42" s="172" t="s">
        <v>80</v>
      </c>
      <c r="D42" s="172"/>
      <c r="E42" s="172"/>
      <c r="F42" s="34" t="s">
        <v>26</v>
      </c>
      <c r="G42" s="32"/>
      <c r="H42" s="32" t="s">
        <v>27</v>
      </c>
      <c r="I42" s="172"/>
      <c r="J42" s="172"/>
      <c r="K42" s="172"/>
      <c r="L42" s="172"/>
      <c r="M42" s="35"/>
    </row>
    <row r="43" spans="1:16" ht="22.5" customHeight="1" x14ac:dyDescent="0.5">
      <c r="A43" s="35"/>
      <c r="B43" s="32" t="s">
        <v>28</v>
      </c>
      <c r="C43" s="173">
        <v>23079</v>
      </c>
      <c r="D43" s="172"/>
      <c r="E43" s="172"/>
      <c r="F43" s="32"/>
      <c r="G43" s="32"/>
      <c r="H43" s="32" t="s">
        <v>28</v>
      </c>
      <c r="I43" s="172"/>
      <c r="J43" s="172"/>
      <c r="K43" s="172"/>
      <c r="L43" s="172"/>
      <c r="M43" s="35"/>
    </row>
    <row r="44" spans="1:16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6" ht="16.5" customHeight="1" x14ac:dyDescent="0.5">
      <c r="A45" s="1" t="s">
        <v>2</v>
      </c>
      <c r="B45" s="1"/>
      <c r="C45" s="1"/>
      <c r="D45" s="1"/>
      <c r="E45" s="1"/>
    </row>
    <row r="46" spans="1:16" ht="19.5" customHeight="1" x14ac:dyDescent="0.35">
      <c r="F46" s="164"/>
      <c r="G46" s="164"/>
      <c r="H46" s="164"/>
    </row>
    <row r="47" spans="1:16" ht="26.25" customHeight="1" x14ac:dyDescent="0.7">
      <c r="A47" s="165" t="s">
        <v>3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</row>
    <row r="48" spans="1:16" ht="24" customHeight="1" x14ac:dyDescent="0.55000000000000004">
      <c r="A48" s="4" t="s">
        <v>4</v>
      </c>
      <c r="B48" s="166" t="s">
        <v>85</v>
      </c>
      <c r="C48" s="166"/>
      <c r="D48" s="148" t="s">
        <v>5</v>
      </c>
      <c r="E48" s="166" t="s">
        <v>86</v>
      </c>
      <c r="F48" s="166"/>
      <c r="G48" s="148" t="s">
        <v>6</v>
      </c>
      <c r="H48" s="166" t="s">
        <v>81</v>
      </c>
      <c r="I48" s="166"/>
      <c r="J48" s="148" t="s">
        <v>7</v>
      </c>
      <c r="K48" s="166" t="s">
        <v>88</v>
      </c>
      <c r="L48" s="166"/>
      <c r="M48" s="4" t="s">
        <v>82</v>
      </c>
    </row>
    <row r="49" spans="1:17" ht="27" customHeight="1" x14ac:dyDescent="0.55000000000000004">
      <c r="A49" s="146" t="s">
        <v>9</v>
      </c>
      <c r="B49" s="174" t="s">
        <v>79</v>
      </c>
      <c r="C49" s="175"/>
      <c r="D49" s="175"/>
      <c r="E49" s="175"/>
      <c r="F49" s="175"/>
      <c r="G49" s="148" t="s">
        <v>10</v>
      </c>
      <c r="H49" s="176" t="s">
        <v>64</v>
      </c>
      <c r="I49" s="176"/>
      <c r="J49" s="176"/>
      <c r="K49" s="176"/>
      <c r="L49" s="176"/>
      <c r="M49" s="176"/>
    </row>
    <row r="50" spans="1:17" ht="21.75" x14ac:dyDescent="0.5">
      <c r="A50" s="167" t="s">
        <v>11</v>
      </c>
      <c r="B50" s="169" t="s">
        <v>12</v>
      </c>
      <c r="C50" s="169"/>
      <c r="D50" s="170" t="s">
        <v>13</v>
      </c>
      <c r="E50" s="171"/>
      <c r="F50" s="9" t="s">
        <v>14</v>
      </c>
      <c r="G50" s="169" t="s">
        <v>15</v>
      </c>
      <c r="H50" s="169"/>
      <c r="I50" s="169"/>
      <c r="J50" s="169" t="s">
        <v>16</v>
      </c>
      <c r="K50" s="169"/>
      <c r="L50" s="167" t="s">
        <v>17</v>
      </c>
      <c r="M50" s="167"/>
      <c r="N50" s="10"/>
    </row>
    <row r="51" spans="1:17" ht="21.75" x14ac:dyDescent="0.5">
      <c r="A51" s="168"/>
      <c r="B51" s="11" t="s">
        <v>18</v>
      </c>
      <c r="C51" s="11" t="s">
        <v>19</v>
      </c>
      <c r="D51" s="11" t="s">
        <v>18</v>
      </c>
      <c r="E51" s="11" t="s">
        <v>19</v>
      </c>
      <c r="F51" s="11" t="s">
        <v>20</v>
      </c>
      <c r="G51" s="11" t="s">
        <v>18</v>
      </c>
      <c r="H51" s="11" t="s">
        <v>21</v>
      </c>
      <c r="I51" s="11" t="s">
        <v>19</v>
      </c>
      <c r="J51" s="11" t="s">
        <v>22</v>
      </c>
      <c r="K51" s="11" t="s">
        <v>23</v>
      </c>
      <c r="L51" s="168"/>
      <c r="M51" s="168"/>
    </row>
    <row r="52" spans="1:17" ht="17.100000000000001" customHeight="1" x14ac:dyDescent="0.5">
      <c r="A52" s="19"/>
      <c r="B52" s="13"/>
      <c r="C52" s="13">
        <v>110</v>
      </c>
      <c r="D52" s="124"/>
      <c r="E52" s="124"/>
      <c r="F52" s="125"/>
      <c r="G52" s="14"/>
      <c r="H52" s="14">
        <f>N40-M52</f>
        <v>1.7760000000000673</v>
      </c>
      <c r="I52" s="14"/>
      <c r="J52" s="134"/>
      <c r="K52" s="14">
        <f>H41-H52</f>
        <v>-0.90100000000001046</v>
      </c>
      <c r="L52" s="14"/>
      <c r="M52" s="14">
        <v>306.887</v>
      </c>
      <c r="O52" s="18"/>
    </row>
    <row r="53" spans="1:17" ht="17.100000000000001" customHeight="1" x14ac:dyDescent="0.5">
      <c r="A53" s="19"/>
      <c r="B53" s="16"/>
      <c r="C53" s="16">
        <v>120</v>
      </c>
      <c r="D53" s="20"/>
      <c r="E53" s="20"/>
      <c r="F53" s="21"/>
      <c r="G53" s="17"/>
      <c r="H53" s="17">
        <f>N40-M53</f>
        <v>2.2570000000000618</v>
      </c>
      <c r="I53" s="17"/>
      <c r="J53" s="17"/>
      <c r="K53" s="17">
        <f>H52-H53</f>
        <v>-0.48099999999999454</v>
      </c>
      <c r="L53" s="17"/>
      <c r="M53" s="17">
        <v>306.40600000000001</v>
      </c>
      <c r="O53" s="18"/>
    </row>
    <row r="54" spans="1:17" ht="17.100000000000001" customHeight="1" x14ac:dyDescent="0.35">
      <c r="A54" s="16"/>
      <c r="B54" s="16"/>
      <c r="C54" s="16">
        <v>130</v>
      </c>
      <c r="D54" s="20"/>
      <c r="E54" s="20"/>
      <c r="F54" s="21"/>
      <c r="G54" s="17"/>
      <c r="H54" s="17">
        <f>N40-M54</f>
        <v>2.4130000000000678</v>
      </c>
      <c r="I54" s="17"/>
      <c r="J54" s="17"/>
      <c r="K54" s="17">
        <f>H53-H54</f>
        <v>-0.15600000000000591</v>
      </c>
      <c r="L54" s="17"/>
      <c r="M54" s="17">
        <v>306.25</v>
      </c>
      <c r="O54" s="18"/>
    </row>
    <row r="55" spans="1:17" ht="17.100000000000001" customHeight="1" x14ac:dyDescent="0.35">
      <c r="A55" s="16"/>
      <c r="B55" s="16"/>
      <c r="C55" s="16">
        <v>140</v>
      </c>
      <c r="D55" s="20"/>
      <c r="E55" s="20"/>
      <c r="F55" s="21"/>
      <c r="G55" s="17"/>
      <c r="H55" s="17">
        <f>N40-M55</f>
        <v>2.6380000000000905</v>
      </c>
      <c r="I55" s="17"/>
      <c r="J55" s="17"/>
      <c r="K55" s="17">
        <f>H54-H55</f>
        <v>-0.22500000000002274</v>
      </c>
      <c r="L55" s="17"/>
      <c r="M55" s="17">
        <v>306.02499999999998</v>
      </c>
      <c r="N55" s="17"/>
      <c r="O55" s="17"/>
    </row>
    <row r="56" spans="1:17" ht="17.100000000000001" customHeight="1" x14ac:dyDescent="0.35">
      <c r="A56" s="16"/>
      <c r="B56" s="16"/>
      <c r="C56" s="16">
        <v>150</v>
      </c>
      <c r="D56" s="20"/>
      <c r="E56" s="20"/>
      <c r="F56" s="21"/>
      <c r="G56" s="17"/>
      <c r="H56" s="17">
        <f>N40-M56</f>
        <v>2.5450000000000728</v>
      </c>
      <c r="I56" s="17"/>
      <c r="J56" s="17">
        <f>H55-H56</f>
        <v>9.3000000000017735E-2</v>
      </c>
      <c r="K56" s="17"/>
      <c r="L56" s="17"/>
      <c r="M56" s="17">
        <v>306.11799999999999</v>
      </c>
      <c r="N56" s="17"/>
      <c r="O56" s="17"/>
      <c r="P56" s="17"/>
      <c r="Q56" s="17"/>
    </row>
    <row r="57" spans="1:17" ht="17.100000000000001" customHeight="1" x14ac:dyDescent="0.35">
      <c r="A57" s="161" t="s">
        <v>24</v>
      </c>
      <c r="B57" s="160"/>
      <c r="C57" s="160"/>
      <c r="D57" s="24"/>
      <c r="E57" s="24"/>
      <c r="F57" s="25"/>
      <c r="G57" s="26"/>
      <c r="H57" s="26"/>
      <c r="I57" s="26">
        <f>N40-M57</f>
        <v>0.82400000000006912</v>
      </c>
      <c r="J57" s="26">
        <f>H56-I57</f>
        <v>1.7210000000000036</v>
      </c>
      <c r="K57" s="26"/>
      <c r="L57" s="26"/>
      <c r="M57" s="137">
        <v>307.839</v>
      </c>
      <c r="O57" s="18"/>
    </row>
    <row r="58" spans="1:17" ht="17.100000000000001" customHeight="1" x14ac:dyDescent="0.35">
      <c r="A58" s="27"/>
      <c r="B58" s="27"/>
      <c r="C58" s="27"/>
      <c r="D58" s="28"/>
      <c r="E58" s="28"/>
      <c r="F58" s="29"/>
      <c r="G58" s="30">
        <f>G40+G18+G10</f>
        <v>4.9550000000000001</v>
      </c>
      <c r="H58" s="30"/>
      <c r="I58" s="30">
        <f>I57:J57+I40+I18</f>
        <v>4.9550000000000693</v>
      </c>
      <c r="J58" s="30">
        <f>J57:K57+J56+J41+J40+J39+J38+J16+J15+J14+J13+J12</f>
        <v>10.175999999999959</v>
      </c>
      <c r="K58" s="30">
        <f>K55+K54+K53+K52+K23+K22+K21+K20+K19+K18+K17+K11</f>
        <v>-10.176000000000029</v>
      </c>
      <c r="L58" s="30"/>
      <c r="M58" s="30">
        <v>307.839</v>
      </c>
      <c r="O58" s="18"/>
    </row>
    <row r="59" spans="1:17" ht="17.100000000000001" customHeight="1" x14ac:dyDescent="0.35">
      <c r="A59" s="16"/>
      <c r="B59" s="16"/>
      <c r="C59" s="16"/>
      <c r="D59" s="20"/>
      <c r="E59" s="20"/>
      <c r="F59" s="21"/>
      <c r="G59" s="26">
        <v>-4.9550000000000001</v>
      </c>
      <c r="H59" s="26"/>
      <c r="I59" s="26"/>
      <c r="J59" s="26">
        <v>-10.176</v>
      </c>
      <c r="K59" s="26"/>
      <c r="L59" s="26"/>
      <c r="M59" s="26">
        <v>307.839</v>
      </c>
      <c r="O59" s="18"/>
    </row>
    <row r="60" spans="1:17" ht="17.100000000000001" customHeight="1" thickBot="1" x14ac:dyDescent="0.4">
      <c r="A60" s="16"/>
      <c r="B60" s="16"/>
      <c r="C60" s="16"/>
      <c r="D60" s="20"/>
      <c r="E60" s="20"/>
      <c r="F60" s="21"/>
      <c r="G60" s="138">
        <v>0</v>
      </c>
      <c r="H60" s="138"/>
      <c r="I60" s="138"/>
      <c r="J60" s="138">
        <v>0</v>
      </c>
      <c r="K60" s="138"/>
      <c r="L60" s="138"/>
      <c r="M60" s="138">
        <v>0</v>
      </c>
      <c r="O60" s="18"/>
    </row>
    <row r="61" spans="1:17" ht="17.100000000000001" customHeight="1" thickTop="1" x14ac:dyDescent="0.35">
      <c r="A61" s="16"/>
      <c r="B61" s="16"/>
      <c r="C61" s="16"/>
      <c r="D61" s="20"/>
      <c r="E61" s="20"/>
      <c r="F61" s="21"/>
      <c r="G61" s="30"/>
      <c r="H61" s="30"/>
      <c r="I61" s="30"/>
      <c r="J61" s="30"/>
      <c r="K61" s="30"/>
      <c r="L61" s="30"/>
      <c r="M61" s="30"/>
      <c r="N61" s="17"/>
      <c r="O61" s="18"/>
    </row>
    <row r="62" spans="1:17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O62" s="18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30"/>
      <c r="H67" s="30"/>
      <c r="I67" s="30"/>
      <c r="J67" s="30"/>
      <c r="K67" s="30"/>
      <c r="L67" s="30"/>
      <c r="M67" s="30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  <c r="P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47"/>
      <c r="B80" s="147"/>
      <c r="C80" s="147"/>
      <c r="D80" s="24"/>
      <c r="E80" s="24"/>
      <c r="F80" s="25"/>
      <c r="G80" s="26"/>
      <c r="H80" s="26"/>
      <c r="I80" s="26"/>
      <c r="J80" s="26"/>
      <c r="K80" s="26"/>
      <c r="L80" s="26"/>
      <c r="M80" s="26"/>
      <c r="O80" s="18"/>
    </row>
    <row r="81" spans="1:15" s="35" customFormat="1" ht="17.100000000000001" customHeight="1" x14ac:dyDescent="0.5">
      <c r="A81" s="145"/>
      <c r="B81" s="32"/>
      <c r="C81" s="172"/>
      <c r="D81" s="172"/>
      <c r="E81" s="172"/>
      <c r="F81" s="34"/>
      <c r="G81" s="32"/>
      <c r="H81" s="32"/>
      <c r="I81" s="152"/>
      <c r="J81" s="152"/>
      <c r="K81" s="152"/>
      <c r="L81" s="152"/>
      <c r="M81" s="152"/>
      <c r="O81" s="153"/>
    </row>
    <row r="82" spans="1:15" s="35" customFormat="1" ht="17.100000000000001" customHeight="1" x14ac:dyDescent="0.5">
      <c r="A82" s="145"/>
      <c r="B82" s="32" t="s">
        <v>25</v>
      </c>
      <c r="C82" s="172" t="s">
        <v>80</v>
      </c>
      <c r="D82" s="172"/>
      <c r="E82" s="172"/>
      <c r="F82" s="34" t="s">
        <v>26</v>
      </c>
      <c r="G82" s="32"/>
      <c r="H82" s="32" t="s">
        <v>27</v>
      </c>
      <c r="I82" s="152"/>
      <c r="J82" s="152"/>
      <c r="K82" s="152"/>
      <c r="L82" s="152"/>
      <c r="M82" s="152"/>
      <c r="O82" s="153"/>
    </row>
    <row r="83" spans="1:15" s="35" customFormat="1" ht="17.100000000000001" customHeight="1" x14ac:dyDescent="0.5">
      <c r="B83" s="32" t="s">
        <v>28</v>
      </c>
      <c r="C83" s="173">
        <v>23079</v>
      </c>
      <c r="D83" s="172"/>
      <c r="E83" s="172"/>
      <c r="F83" s="32"/>
      <c r="G83" s="32"/>
      <c r="H83" s="32" t="s">
        <v>28</v>
      </c>
      <c r="I83" s="152"/>
      <c r="J83" s="152"/>
      <c r="K83" s="152"/>
      <c r="L83" s="152"/>
      <c r="M83" s="152"/>
      <c r="O83" s="153"/>
    </row>
    <row r="84" spans="1:15" s="35" customFormat="1" ht="17.100000000000001" customHeight="1" x14ac:dyDescent="0.35">
      <c r="A84" s="149"/>
      <c r="B84" s="149"/>
      <c r="C84" s="149"/>
      <c r="D84" s="150"/>
      <c r="E84" s="150"/>
      <c r="F84" s="151"/>
      <c r="G84" s="152"/>
      <c r="H84" s="152"/>
      <c r="I84" s="152"/>
      <c r="J84" s="152"/>
      <c r="K84" s="152"/>
      <c r="L84" s="152"/>
      <c r="M84" s="152"/>
      <c r="O84" s="153"/>
    </row>
    <row r="85" spans="1:15" s="35" customFormat="1" ht="17.100000000000001" customHeight="1" x14ac:dyDescent="0.35">
      <c r="A85" s="149"/>
      <c r="B85" s="149"/>
      <c r="C85" s="149"/>
      <c r="D85" s="150"/>
      <c r="E85" s="150"/>
      <c r="F85" s="151"/>
      <c r="G85" s="152"/>
      <c r="H85" s="152"/>
      <c r="I85" s="152"/>
      <c r="J85" s="152"/>
      <c r="K85" s="152"/>
      <c r="L85" s="152"/>
      <c r="M85" s="152"/>
      <c r="O85" s="153"/>
    </row>
    <row r="86" spans="1:15" s="35" customFormat="1" ht="17.100000000000001" customHeight="1" x14ac:dyDescent="0.35">
      <c r="A86" s="149"/>
      <c r="B86" s="149"/>
      <c r="C86" s="149"/>
      <c r="D86" s="150"/>
      <c r="E86" s="150"/>
      <c r="F86" s="151"/>
      <c r="G86" s="152"/>
      <c r="H86" s="152"/>
      <c r="I86" s="152"/>
      <c r="J86" s="152"/>
      <c r="K86" s="152"/>
      <c r="L86" s="152"/>
      <c r="M86" s="152"/>
      <c r="O86" s="153"/>
    </row>
    <row r="87" spans="1:15" s="35" customFormat="1" ht="17.100000000000001" customHeight="1" x14ac:dyDescent="0.35">
      <c r="A87" s="149"/>
      <c r="B87" s="149"/>
      <c r="C87" s="149"/>
      <c r="D87" s="150"/>
      <c r="E87" s="150"/>
      <c r="F87" s="151"/>
      <c r="G87" s="152"/>
      <c r="H87" s="152"/>
      <c r="I87" s="152"/>
      <c r="J87" s="152"/>
      <c r="K87" s="152"/>
      <c r="L87" s="152"/>
      <c r="M87" s="152"/>
      <c r="O87" s="153"/>
    </row>
    <row r="88" spans="1:15" ht="17.100000000000001" customHeight="1" x14ac:dyDescent="0.35">
      <c r="A88" s="27"/>
      <c r="B88" s="27"/>
      <c r="C88" s="27"/>
      <c r="D88" s="28"/>
      <c r="E88" s="28"/>
      <c r="F88" s="29"/>
      <c r="G88" s="30"/>
      <c r="H88" s="30"/>
      <c r="I88" s="30"/>
      <c r="J88" s="30"/>
      <c r="K88" s="30"/>
      <c r="L88" s="30"/>
      <c r="M88" s="30"/>
      <c r="O88" s="18"/>
    </row>
    <row r="89" spans="1:15" ht="17.100000000000001" customHeight="1" x14ac:dyDescent="0.35">
      <c r="A89" s="135"/>
      <c r="B89" s="135"/>
      <c r="C89" s="135"/>
      <c r="D89" s="24"/>
      <c r="E89" s="24"/>
      <c r="F89" s="25"/>
      <c r="G89" s="26"/>
      <c r="H89" s="26"/>
      <c r="I89" s="26"/>
      <c r="J89" s="26"/>
      <c r="K89" s="26"/>
      <c r="L89" s="26"/>
      <c r="M89" s="26"/>
      <c r="O89" s="18"/>
    </row>
    <row r="90" spans="1:15" ht="16.5" customHeight="1" x14ac:dyDescent="0.35">
      <c r="A90" s="16"/>
      <c r="B90" s="16"/>
      <c r="C90" s="16"/>
      <c r="D90" s="20"/>
      <c r="E90" s="20"/>
      <c r="F90" s="21"/>
      <c r="G90" s="17"/>
      <c r="H90" s="17"/>
      <c r="I90" s="17"/>
      <c r="J90" s="17"/>
      <c r="K90" s="17"/>
      <c r="L90" s="17"/>
      <c r="M90" s="17"/>
    </row>
    <row r="91" spans="1:15" ht="17.100000000000001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J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  <c r="O100" s="18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16"/>
      <c r="B114" s="16"/>
      <c r="C114" s="16"/>
      <c r="D114" s="16"/>
      <c r="E114" s="16"/>
      <c r="F114" s="21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  <c r="O116" s="18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3"/>
      <c r="B118" s="23"/>
      <c r="C118" s="23"/>
      <c r="D118" s="23"/>
      <c r="E118" s="23"/>
      <c r="F118" s="23"/>
      <c r="G118" s="26"/>
      <c r="H118" s="26"/>
      <c r="I118" s="26"/>
      <c r="J118" s="26"/>
      <c r="K118" s="26"/>
      <c r="L118" s="23"/>
      <c r="M118" s="26"/>
    </row>
    <row r="119" spans="1:15" ht="33" customHeight="1" x14ac:dyDescent="0.5">
      <c r="A119" s="31"/>
      <c r="B119" s="32" t="s">
        <v>25</v>
      </c>
      <c r="C119" s="172">
        <f>C75</f>
        <v>0</v>
      </c>
      <c r="D119" s="172"/>
      <c r="E119" s="172"/>
      <c r="F119" s="34" t="s">
        <v>26</v>
      </c>
      <c r="G119" s="32"/>
      <c r="H119" s="32" t="s">
        <v>27</v>
      </c>
      <c r="I119" s="172"/>
      <c r="J119" s="172"/>
      <c r="K119" s="172"/>
      <c r="L119" s="172"/>
      <c r="M119" s="35"/>
    </row>
    <row r="120" spans="1:15" ht="22.5" customHeight="1" x14ac:dyDescent="0.5">
      <c r="A120" s="35"/>
      <c r="B120" s="32" t="s">
        <v>28</v>
      </c>
      <c r="C120" s="173">
        <v>241758</v>
      </c>
      <c r="D120" s="172"/>
      <c r="E120" s="172"/>
      <c r="F120" s="32"/>
      <c r="G120" s="32"/>
      <c r="H120" s="32" t="s">
        <v>28</v>
      </c>
      <c r="I120" s="172"/>
      <c r="J120" s="172"/>
      <c r="K120" s="172"/>
      <c r="L120" s="172"/>
      <c r="M120" s="35"/>
    </row>
  </sheetData>
  <mergeCells count="39">
    <mergeCell ref="C83:E83"/>
    <mergeCell ref="C82:E82"/>
    <mergeCell ref="A50:A51"/>
    <mergeCell ref="B50:C50"/>
    <mergeCell ref="D50:E50"/>
    <mergeCell ref="J50:K50"/>
    <mergeCell ref="F46:H46"/>
    <mergeCell ref="A47:M47"/>
    <mergeCell ref="B48:C48"/>
    <mergeCell ref="E48:F48"/>
    <mergeCell ref="H48:I48"/>
    <mergeCell ref="K48:L4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L50:M51"/>
    <mergeCell ref="B49:F49"/>
    <mergeCell ref="H49:M49"/>
    <mergeCell ref="C81:E81"/>
    <mergeCell ref="G50:I50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16" zoomScale="110" zoomScaleNormal="110" workbookViewId="0">
      <selection activeCell="D32" sqref="D32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8" t="s">
        <v>30</v>
      </c>
      <c r="B4" s="178"/>
      <c r="C4" s="178"/>
      <c r="D4" s="178"/>
      <c r="E4" s="178"/>
      <c r="F4" s="178"/>
      <c r="G4" s="178"/>
      <c r="H4" s="178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85</v>
      </c>
      <c r="C5" s="41" t="s">
        <v>5</v>
      </c>
      <c r="D5" s="41" t="s">
        <v>86</v>
      </c>
      <c r="E5" s="40" t="s">
        <v>73</v>
      </c>
      <c r="G5" s="40" t="s">
        <v>32</v>
      </c>
      <c r="H5" s="40" t="s">
        <v>87</v>
      </c>
      <c r="I5" s="40"/>
    </row>
    <row r="6" spans="1:13" ht="24.6" customHeight="1" x14ac:dyDescent="0.5">
      <c r="A6" s="40" t="s">
        <v>33</v>
      </c>
      <c r="B6" s="41" t="s">
        <v>81</v>
      </c>
      <c r="C6" s="40" t="s">
        <v>34</v>
      </c>
      <c r="D6" s="42" t="s">
        <v>88</v>
      </c>
      <c r="E6" s="179" t="s">
        <v>35</v>
      </c>
      <c r="F6" s="179"/>
      <c r="G6" s="179" t="s">
        <v>36</v>
      </c>
      <c r="H6" s="179"/>
      <c r="I6" s="40"/>
      <c r="M6" s="44"/>
    </row>
    <row r="7" spans="1:13" ht="24.6" customHeight="1" x14ac:dyDescent="0.35">
      <c r="A7" s="40"/>
      <c r="B7" s="40"/>
      <c r="D7" s="40"/>
      <c r="E7" s="40"/>
      <c r="G7" s="179" t="s">
        <v>37</v>
      </c>
      <c r="H7" s="179"/>
      <c r="I7" s="40"/>
    </row>
    <row r="8" spans="1:13" ht="24.6" customHeight="1" x14ac:dyDescent="0.35">
      <c r="A8" s="40" t="s">
        <v>38</v>
      </c>
      <c r="B8" s="45">
        <v>242225</v>
      </c>
      <c r="C8" s="40" t="s">
        <v>39</v>
      </c>
      <c r="D8" s="40"/>
      <c r="E8" s="41" t="s">
        <v>74</v>
      </c>
      <c r="F8" s="46" t="s">
        <v>40</v>
      </c>
      <c r="G8" s="41">
        <v>307.839</v>
      </c>
      <c r="H8" s="40" t="s">
        <v>41</v>
      </c>
      <c r="I8" s="40"/>
    </row>
    <row r="9" spans="1:13" ht="24.6" customHeight="1" x14ac:dyDescent="0.35">
      <c r="A9" s="179"/>
      <c r="B9" s="179"/>
      <c r="C9" s="40" t="s">
        <v>42</v>
      </c>
      <c r="E9" s="179" t="s">
        <v>91</v>
      </c>
      <c r="F9" s="179"/>
      <c r="G9" s="179" t="s">
        <v>43</v>
      </c>
      <c r="H9" s="179"/>
      <c r="I9" s="41"/>
      <c r="J9" s="41"/>
    </row>
    <row r="10" spans="1:13" ht="24.6" customHeight="1" x14ac:dyDescent="0.35">
      <c r="A10" s="40"/>
      <c r="B10" s="40"/>
      <c r="C10" s="179" t="s">
        <v>44</v>
      </c>
      <c r="D10" s="179"/>
      <c r="E10" s="179"/>
      <c r="F10" s="179"/>
      <c r="G10" s="48" t="s">
        <v>75</v>
      </c>
      <c r="H10" s="43" t="s">
        <v>76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301.60000000000002</v>
      </c>
      <c r="D11" s="40" t="s">
        <v>46</v>
      </c>
      <c r="E11" s="41"/>
      <c r="F11" s="46" t="s">
        <v>47</v>
      </c>
      <c r="G11" s="48" t="s">
        <v>92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80" t="s">
        <v>78</v>
      </c>
      <c r="B14" s="180"/>
      <c r="C14" s="180"/>
      <c r="D14" s="180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305.68200000000002</v>
      </c>
      <c r="C18" s="56">
        <v>65</v>
      </c>
      <c r="D18" s="55">
        <v>299.33999999999997</v>
      </c>
      <c r="E18" s="57"/>
      <c r="F18" s="58"/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60">
        <v>305.89800000000002</v>
      </c>
      <c r="C19" s="54">
        <v>70</v>
      </c>
      <c r="D19" s="60">
        <v>300.13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60">
        <v>306.226</v>
      </c>
      <c r="C20" s="54">
        <v>75</v>
      </c>
      <c r="D20" s="60">
        <v>300.02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60">
        <v>306.71199999999999</v>
      </c>
      <c r="C21" s="16">
        <v>80</v>
      </c>
      <c r="D21" s="60">
        <v>299.38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60">
        <v>307.15499999999997</v>
      </c>
      <c r="C22" s="54">
        <v>85</v>
      </c>
      <c r="D22" s="60">
        <v>299.24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57" t="s">
        <v>77</v>
      </c>
      <c r="B23" s="158">
        <v>307.85599999999999</v>
      </c>
      <c r="C23" s="16">
        <v>90</v>
      </c>
      <c r="D23" s="60">
        <v>299.73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 t="s">
        <v>84</v>
      </c>
      <c r="B24" s="60">
        <v>304.822</v>
      </c>
      <c r="C24" s="16">
        <v>95</v>
      </c>
      <c r="D24" s="60">
        <v>301.99799999999999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5</v>
      </c>
      <c r="B25" s="60">
        <v>304.11</v>
      </c>
      <c r="C25" s="16" t="s">
        <v>89</v>
      </c>
      <c r="D25" s="60">
        <v>303.2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10</v>
      </c>
      <c r="B26" s="60">
        <v>303.38200000000001</v>
      </c>
      <c r="C26" s="157" t="s">
        <v>90</v>
      </c>
      <c r="D26" s="158">
        <v>307.78800000000001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15</v>
      </c>
      <c r="B27" s="60">
        <v>302.82</v>
      </c>
      <c r="C27" s="54">
        <v>110</v>
      </c>
      <c r="D27" s="60">
        <v>306.887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20</v>
      </c>
      <c r="B28" s="60">
        <v>301.99200000000002</v>
      </c>
      <c r="C28" s="16">
        <v>120</v>
      </c>
      <c r="D28" s="60">
        <v>306.40600000000001</v>
      </c>
      <c r="E28" s="54"/>
      <c r="F28" s="60"/>
      <c r="G28" s="57"/>
      <c r="H28" s="60"/>
      <c r="M28" s="122"/>
    </row>
    <row r="29" spans="1:14" ht="18" customHeight="1" x14ac:dyDescent="0.5">
      <c r="A29" s="121" t="s">
        <v>61</v>
      </c>
      <c r="B29" s="144">
        <v>301.60000000000002</v>
      </c>
      <c r="C29" s="16">
        <v>130</v>
      </c>
      <c r="D29" s="60">
        <v>306.25</v>
      </c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6">
        <v>25</v>
      </c>
      <c r="B30" s="60">
        <v>301.08999999999997</v>
      </c>
      <c r="C30" s="16">
        <v>140</v>
      </c>
      <c r="D30" s="60">
        <v>306.02499999999998</v>
      </c>
      <c r="E30" s="54"/>
      <c r="F30" s="60"/>
      <c r="G30" s="54"/>
      <c r="H30" s="60"/>
      <c r="M30" s="122"/>
    </row>
    <row r="31" spans="1:14" ht="18" customHeight="1" x14ac:dyDescent="0.5">
      <c r="A31" s="16">
        <v>30</v>
      </c>
      <c r="B31" s="60">
        <v>300.73</v>
      </c>
      <c r="C31" s="54">
        <v>150</v>
      </c>
      <c r="D31" s="60">
        <v>306.11799999999999</v>
      </c>
      <c r="E31" s="54"/>
      <c r="F31" s="60"/>
      <c r="G31" s="54"/>
      <c r="H31" s="60"/>
      <c r="M31" s="122"/>
    </row>
    <row r="32" spans="1:14" ht="18" customHeight="1" x14ac:dyDescent="0.5">
      <c r="A32" s="16">
        <v>35</v>
      </c>
      <c r="B32" s="60">
        <v>300.44</v>
      </c>
      <c r="C32" s="54"/>
      <c r="D32" s="60"/>
      <c r="E32" s="54"/>
      <c r="F32" s="60"/>
      <c r="G32" s="54"/>
      <c r="H32" s="60"/>
      <c r="M32" s="122"/>
    </row>
    <row r="33" spans="1:16" ht="18" customHeight="1" x14ac:dyDescent="0.5">
      <c r="A33" s="16">
        <v>40</v>
      </c>
      <c r="B33" s="60">
        <v>300.23</v>
      </c>
      <c r="C33" s="141"/>
      <c r="D33" s="60"/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45</v>
      </c>
      <c r="B34" s="60">
        <v>299.83999999999997</v>
      </c>
      <c r="C34" s="141"/>
      <c r="D34" s="60"/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50</v>
      </c>
      <c r="B35" s="139">
        <v>299.55</v>
      </c>
      <c r="C35" s="141"/>
      <c r="D35" s="140"/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55</v>
      </c>
      <c r="B36" s="60">
        <v>299.83999999999997</v>
      </c>
      <c r="C36" s="141"/>
      <c r="D36" s="60"/>
      <c r="E36" s="54"/>
      <c r="F36" s="60"/>
      <c r="G36" s="54"/>
      <c r="H36" s="60"/>
    </row>
    <row r="37" spans="1:16" ht="24" customHeight="1" x14ac:dyDescent="0.5">
      <c r="A37" s="135">
        <v>60</v>
      </c>
      <c r="B37" s="61">
        <v>299.75</v>
      </c>
      <c r="C37" s="142"/>
      <c r="D37" s="61"/>
      <c r="E37" s="136"/>
      <c r="F37" s="61"/>
      <c r="G37" s="136"/>
      <c r="H37" s="61"/>
    </row>
    <row r="38" spans="1:16" s="63" customFormat="1" ht="24" customHeight="1" x14ac:dyDescent="0.5">
      <c r="A38" s="177" t="s">
        <v>57</v>
      </c>
      <c r="B38" s="177"/>
      <c r="C38" s="143">
        <v>300.5</v>
      </c>
      <c r="D38" s="126" t="s">
        <v>58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16"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82">
        <v>2559</v>
      </c>
      <c r="P1" s="183"/>
      <c r="Q1" s="184"/>
    </row>
    <row r="2" spans="14:17" ht="15" customHeight="1" x14ac:dyDescent="0.35">
      <c r="O2" s="185" t="str">
        <f>I52</f>
        <v>สำรวจเมื่อ 7 ม.ค.2558</v>
      </c>
      <c r="P2" s="186"/>
      <c r="Q2" s="187"/>
    </row>
    <row r="3" spans="14:17" ht="15" customHeight="1" x14ac:dyDescent="0.45">
      <c r="O3" s="67" t="s">
        <v>59</v>
      </c>
      <c r="P3" s="68" t="s">
        <v>60</v>
      </c>
      <c r="Q3" s="69" t="s">
        <v>61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59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60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59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60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59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60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59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60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59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60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59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60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59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60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88" t="s">
        <v>24</v>
      </c>
      <c r="B51" s="189"/>
      <c r="C51" s="105">
        <v>266.95999999999998</v>
      </c>
      <c r="D51" s="106" t="s">
        <v>62</v>
      </c>
      <c r="E51" s="188" t="s">
        <v>63</v>
      </c>
      <c r="F51" s="189"/>
      <c r="G51" s="105">
        <v>267.61200000000002</v>
      </c>
      <c r="H51" s="107" t="s">
        <v>62</v>
      </c>
      <c r="I51" s="188" t="s">
        <v>64</v>
      </c>
      <c r="J51" s="189"/>
      <c r="K51" s="108">
        <v>267.34199999999998</v>
      </c>
      <c r="L51" s="107" t="s">
        <v>62</v>
      </c>
      <c r="N51" s="109"/>
      <c r="O51" s="74"/>
      <c r="P51" s="75"/>
      <c r="Q51" s="73"/>
    </row>
    <row r="52" spans="1:17" s="104" customFormat="1" ht="24.95" customHeight="1" x14ac:dyDescent="0.45">
      <c r="A52" s="190" t="s">
        <v>65</v>
      </c>
      <c r="B52" s="191"/>
      <c r="C52" s="105">
        <v>257</v>
      </c>
      <c r="D52" s="106" t="s">
        <v>62</v>
      </c>
      <c r="E52" s="190" t="s">
        <v>66</v>
      </c>
      <c r="F52" s="191"/>
      <c r="G52" s="105">
        <v>254.2</v>
      </c>
      <c r="H52" s="107" t="s">
        <v>62</v>
      </c>
      <c r="I52" s="192" t="s">
        <v>67</v>
      </c>
      <c r="J52" s="193"/>
      <c r="K52" s="193"/>
      <c r="L52" s="194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81" t="s">
        <v>68</v>
      </c>
      <c r="F56" s="181"/>
      <c r="G56" s="181"/>
      <c r="H56" s="181"/>
      <c r="I56" s="181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2020-03-09T06:55:02Z</cp:lastPrinted>
  <dcterms:created xsi:type="dcterms:W3CDTF">2017-11-15T07:22:33Z</dcterms:created>
  <dcterms:modified xsi:type="dcterms:W3CDTF">2020-03-09T07:59:34Z</dcterms:modified>
</cp:coreProperties>
</file>