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<sst xmlns="http://schemas.openxmlformats.org/spreadsheetml/2006/main" count="53" uniqueCount="27">
  <si>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</si>
  <si>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</si>
  <si>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</si>
  <si>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</si>
  <si>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</si>
  <si>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</si>
  <si>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</si>
  <si>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</si>
  <si>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</si>
  <si>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</si>
  <si>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</si>
  <si>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</si>
  <si>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</si>
  <si>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</si>
  <si>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</si>
  <si>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</si>
  <si>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</si>
  <si>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</si>
  <si>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</si>
  <si>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</si>
  <si>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</si>
  <si>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</si>
  <si>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</si>
  <si>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</si>
  <si>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_</t>
  </si>
  <si>
    <t>สถานี P.14</t>
  </si>
  <si>
    <t>ปิดสำรวจ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</si>
</sst>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P.14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P.14'!$D$36:$O$36</c:f>
              <c:numCache/>
            </c:numRef>
          </c:xVal>
          <c:yVal>
            <c:numRef>
              <c:f>'Return P.14'!$D$37:$O$37</c:f>
              <c:numCache/>
            </c:numRef>
          </c:yVal>
          <c:smooth val="0"/>
        </c:ser>
        <c:axId val="21158230"/>
        <c:axId val="56206343"/>
      </c:scatterChart>
      <c:valAx>
        <c:axId val="211582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206343"/>
        <c:crossesAt val="10"/>
        <c:crossBetween val="midCat"/>
        <c:dispUnits/>
        <c:majorUnit val="10"/>
      </c:valAx>
      <c:valAx>
        <c:axId val="5620634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158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25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COUNT(J41:J95)</f>
        <v>54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AVERAGE(J41:J95)</f>
        <v>426.40370370370374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(VAR(J41:J95))</f>
        <v>42728.57583508029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2496</v>
      </c>
      <c r="B6" s="16">
        <v>416</v>
      </c>
      <c r="C6" s="17">
        <v>2525</v>
      </c>
      <c r="D6" s="18">
        <v>316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STDEV(J41:J95)</f>
        <v>206.70891571260367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2497</v>
      </c>
      <c r="B7" s="16">
        <v>275</v>
      </c>
      <c r="C7" s="17">
        <v>2526</v>
      </c>
      <c r="D7" s="18">
        <v>440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2498</v>
      </c>
      <c r="B8" s="16">
        <v>218</v>
      </c>
      <c r="C8" s="17">
        <v>2527</v>
      </c>
      <c r="D8" s="18">
        <v>358.85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2499</v>
      </c>
      <c r="B9" s="16">
        <v>860</v>
      </c>
      <c r="C9" s="17">
        <v>2528</v>
      </c>
      <c r="D9" s="18">
        <v>276.6</v>
      </c>
      <c r="E9" s="20"/>
      <c r="F9" s="20"/>
      <c r="U9" s="2" t="s">
        <v>17</v>
      </c>
      <c r="V9" s="21">
        <f>+B80</f>
        <v>0.550087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2500</v>
      </c>
      <c r="B10" s="16">
        <v>114</v>
      </c>
      <c r="C10" s="17">
        <v>2529</v>
      </c>
      <c r="D10" s="18">
        <v>134.2</v>
      </c>
      <c r="E10" s="22"/>
      <c r="F10" s="23"/>
      <c r="U10" s="2" t="s">
        <v>18</v>
      </c>
      <c r="V10" s="21">
        <f>+B81</f>
        <v>1.173438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2501</v>
      </c>
      <c r="B11" s="16">
        <v>226</v>
      </c>
      <c r="C11" s="17">
        <v>2530</v>
      </c>
      <c r="D11" s="18">
        <v>409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2502</v>
      </c>
      <c r="B12" s="16">
        <v>511</v>
      </c>
      <c r="C12" s="17">
        <v>2531</v>
      </c>
      <c r="D12" s="18">
        <v>260.5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2503</v>
      </c>
      <c r="B13" s="16">
        <v>1030</v>
      </c>
      <c r="C13" s="17">
        <v>2532</v>
      </c>
      <c r="D13" s="18">
        <v>221.8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2504</v>
      </c>
      <c r="B14" s="16">
        <v>370</v>
      </c>
      <c r="C14" s="17">
        <v>2533</v>
      </c>
      <c r="D14" s="18">
        <v>328.4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2505</v>
      </c>
      <c r="B15" s="16">
        <v>770</v>
      </c>
      <c r="C15" s="17">
        <v>2534</v>
      </c>
      <c r="D15" s="18">
        <v>335.6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2506</v>
      </c>
      <c r="B16" s="16">
        <v>377</v>
      </c>
      <c r="C16" s="17">
        <v>2535</v>
      </c>
      <c r="D16" s="18">
        <v>330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2507</v>
      </c>
      <c r="B17" s="16" t="s">
        <v>24</v>
      </c>
      <c r="C17" s="17">
        <v>2536</v>
      </c>
      <c r="D17" s="27">
        <v>616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2508</v>
      </c>
      <c r="B18" s="16">
        <v>382</v>
      </c>
      <c r="C18" s="17">
        <v>2537</v>
      </c>
      <c r="D18" s="27">
        <v>548</v>
      </c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2509</v>
      </c>
      <c r="B19" s="16">
        <v>459</v>
      </c>
      <c r="C19" s="17">
        <v>2538</v>
      </c>
      <c r="D19" s="18">
        <v>553.4</v>
      </c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2510</v>
      </c>
      <c r="B20" s="29">
        <v>359</v>
      </c>
      <c r="C20" s="17">
        <v>2539</v>
      </c>
      <c r="D20" s="18">
        <v>390.5</v>
      </c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2511</v>
      </c>
      <c r="B21" s="29">
        <v>196</v>
      </c>
      <c r="C21" s="17">
        <v>2540</v>
      </c>
      <c r="D21" s="18">
        <v>202.8</v>
      </c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2512</v>
      </c>
      <c r="B22" s="16">
        <v>449</v>
      </c>
      <c r="C22" s="17">
        <v>2541</v>
      </c>
      <c r="D22" s="18">
        <v>229.25</v>
      </c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2513</v>
      </c>
      <c r="B23" s="16">
        <v>733</v>
      </c>
      <c r="C23" s="17">
        <v>2542</v>
      </c>
      <c r="D23" s="27">
        <v>359.05</v>
      </c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2514</v>
      </c>
      <c r="B24" s="16">
        <v>491</v>
      </c>
      <c r="C24" s="17">
        <v>2543</v>
      </c>
      <c r="D24" s="27">
        <v>461</v>
      </c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2515</v>
      </c>
      <c r="B25" s="16">
        <v>262</v>
      </c>
      <c r="C25" s="17">
        <v>2544</v>
      </c>
      <c r="D25" s="30">
        <v>789.4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2516</v>
      </c>
      <c r="B26" s="16">
        <v>565</v>
      </c>
      <c r="C26" s="17">
        <v>2545</v>
      </c>
      <c r="D26" s="31">
        <v>378.75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2517</v>
      </c>
      <c r="B27" s="29">
        <v>171</v>
      </c>
      <c r="C27" s="17">
        <v>2546</v>
      </c>
      <c r="D27" s="31">
        <v>142.9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2518</v>
      </c>
      <c r="B28" s="29">
        <v>518</v>
      </c>
      <c r="C28" s="17">
        <v>2547</v>
      </c>
      <c r="D28" s="32">
        <v>216.5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2519</v>
      </c>
      <c r="B29" s="33">
        <v>394</v>
      </c>
      <c r="C29" s="17">
        <v>2548</v>
      </c>
      <c r="D29" s="34">
        <v>652.3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2520</v>
      </c>
      <c r="B30" s="35">
        <v>558</v>
      </c>
      <c r="C30" s="17">
        <v>2549</v>
      </c>
      <c r="D30" s="34">
        <v>941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2521</v>
      </c>
      <c r="B31" s="29">
        <v>687</v>
      </c>
      <c r="C31" s="17">
        <v>2550</v>
      </c>
      <c r="D31" s="36">
        <v>488</v>
      </c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2522</v>
      </c>
      <c r="B32" s="16">
        <v>538</v>
      </c>
      <c r="C32" s="83" t="s">
        <v>26</v>
      </c>
      <c r="D32" s="84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2523</v>
      </c>
      <c r="B33" s="16">
        <v>476</v>
      </c>
      <c r="C33" s="17"/>
      <c r="D33" s="41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2524</v>
      </c>
      <c r="B34" s="43">
        <v>241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394.07</v>
      </c>
      <c r="E37" s="52">
        <f t="shared" si="1"/>
        <v>488.52</v>
      </c>
      <c r="F37" s="54">
        <f t="shared" si="1"/>
        <v>548.98</v>
      </c>
      <c r="G37" s="54">
        <f t="shared" si="1"/>
        <v>593.73</v>
      </c>
      <c r="H37" s="54">
        <f t="shared" si="1"/>
        <v>629.32</v>
      </c>
      <c r="I37" s="54">
        <f t="shared" si="1"/>
        <v>725.92</v>
      </c>
      <c r="J37" s="54">
        <f t="shared" si="1"/>
        <v>852.72</v>
      </c>
      <c r="K37" s="54">
        <f t="shared" si="1"/>
        <v>892.95</v>
      </c>
      <c r="L37" s="54">
        <f t="shared" si="1"/>
        <v>1016.85</v>
      </c>
      <c r="M37" s="54">
        <f t="shared" si="1"/>
        <v>1139.85</v>
      </c>
      <c r="N37" s="54">
        <f t="shared" si="1"/>
        <v>1262.39</v>
      </c>
      <c r="O37" s="54">
        <f t="shared" si="1"/>
        <v>1424.07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2496</v>
      </c>
      <c r="J41" s="25">
        <v>416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2497</v>
      </c>
      <c r="J42" s="25">
        <v>275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2498</v>
      </c>
      <c r="J43" s="25">
        <v>218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2499</v>
      </c>
      <c r="J44" s="25">
        <v>860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2500</v>
      </c>
      <c r="J45" s="25">
        <v>114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2501</v>
      </c>
      <c r="J46" s="25">
        <v>226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2502</v>
      </c>
      <c r="J47" s="25">
        <v>511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2503</v>
      </c>
      <c r="J48" s="25">
        <v>1030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2504</v>
      </c>
      <c r="J49" s="25">
        <v>370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2505</v>
      </c>
      <c r="J50" s="25">
        <v>770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2506</v>
      </c>
      <c r="J51" s="25">
        <v>377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2507</v>
      </c>
      <c r="J52" s="25" t="s">
        <v>24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2508</v>
      </c>
      <c r="J53" s="25">
        <v>382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2509</v>
      </c>
      <c r="J54" s="25">
        <v>459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2510</v>
      </c>
      <c r="J55" s="25">
        <v>359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2511</v>
      </c>
      <c r="J56" s="26">
        <v>196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2512</v>
      </c>
      <c r="J57" s="26">
        <v>449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2513</v>
      </c>
      <c r="J58" s="26">
        <v>733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2514</v>
      </c>
      <c r="J59" s="26">
        <v>491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2515</v>
      </c>
      <c r="J60" s="26">
        <v>262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2516</v>
      </c>
      <c r="J61" s="26">
        <v>565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2517</v>
      </c>
      <c r="J62" s="26">
        <v>171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>
        <v>2518</v>
      </c>
      <c r="J63" s="70">
        <v>518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>
        <v>2519</v>
      </c>
      <c r="J64" s="72">
        <v>394</v>
      </c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2520</v>
      </c>
      <c r="J65" s="26">
        <v>558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2521</v>
      </c>
      <c r="J66" s="26">
        <v>687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2522</v>
      </c>
      <c r="J67" s="26">
        <v>538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2523</v>
      </c>
      <c r="J68" s="26">
        <v>476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2524</v>
      </c>
      <c r="J69" s="26">
        <v>241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2525</v>
      </c>
      <c r="J70" s="26">
        <v>316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2526</v>
      </c>
      <c r="J71" s="26">
        <v>440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2527</v>
      </c>
      <c r="J72" s="26">
        <v>358.85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2528</v>
      </c>
      <c r="J73" s="26">
        <v>276.6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2529</v>
      </c>
      <c r="J74" s="26">
        <v>134.2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2530</v>
      </c>
      <c r="J75" s="26">
        <v>409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2531</v>
      </c>
      <c r="J76" s="26">
        <v>260.5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2532</v>
      </c>
      <c r="J77" s="26">
        <v>221.8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11</v>
      </c>
      <c r="B78" s="1"/>
      <c r="C78" s="1"/>
      <c r="D78" s="1"/>
      <c r="E78" s="1"/>
      <c r="F78" s="1">
        <f>+A78+1</f>
        <v>12</v>
      </c>
      <c r="I78" s="26">
        <v>2533</v>
      </c>
      <c r="J78" s="26">
        <v>328.4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>
        <v>2534</v>
      </c>
      <c r="J79" s="26">
        <v>335.6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4">
        <f>IF($A$79&gt;=6,VLOOKUP($F$78,$X$3:$AC$38,$A$79-4),VLOOKUP($A$78,$X$3:$AC$38,$A$79+1))</f>
        <v>0.550087</v>
      </c>
      <c r="C80" s="74"/>
      <c r="D80" s="74"/>
      <c r="E80" s="74"/>
      <c r="I80" s="26">
        <v>2535</v>
      </c>
      <c r="J80" s="26">
        <v>330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4">
        <f>IF($A$79&gt;=6,VLOOKUP($F$78,$Y$58:$AD$97,$A$79-4),VLOOKUP($A$78,$Y$58:$AD$97,$A$79+1))</f>
        <v>1.173438</v>
      </c>
      <c r="C81" s="74"/>
      <c r="D81" s="74"/>
      <c r="E81" s="74"/>
      <c r="I81" s="26">
        <v>2536</v>
      </c>
      <c r="J81" s="26">
        <v>616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2537</v>
      </c>
      <c r="J82" s="26">
        <v>548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5">
        <f>B81/V6</f>
        <v>0.005676765300397016</v>
      </c>
      <c r="C83" s="75"/>
      <c r="D83" s="75"/>
      <c r="E83" s="75"/>
      <c r="I83" s="26">
        <v>2538</v>
      </c>
      <c r="J83" s="26">
        <v>553.4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6">
        <f>V4-(B80/B83)</f>
        <v>329.50221652023174</v>
      </c>
      <c r="C84" s="75"/>
      <c r="D84" s="75"/>
      <c r="E84" s="75"/>
      <c r="I84" s="26">
        <v>2539</v>
      </c>
      <c r="J84" s="26">
        <v>390.5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2540</v>
      </c>
      <c r="J85" s="26">
        <v>202.8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2541</v>
      </c>
      <c r="J86" s="26">
        <v>229.25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2542</v>
      </c>
      <c r="J87" s="26">
        <v>359.05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2543</v>
      </c>
      <c r="J88" s="26">
        <v>461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2544</v>
      </c>
      <c r="J89" s="26">
        <v>789.4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2545</v>
      </c>
      <c r="J90" s="26">
        <v>378.75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2546</v>
      </c>
      <c r="J91" s="68">
        <v>142.9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2547</v>
      </c>
      <c r="J92" s="68">
        <v>216.5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>
        <v>2548</v>
      </c>
      <c r="J93" s="68">
        <v>652.3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>
        <v>2549</v>
      </c>
      <c r="J94" s="68">
        <v>941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2550</v>
      </c>
      <c r="J95" s="26">
        <v>488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C32:D32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2017-12-18T07:12:29Z</dcterms:modified>
  <cp:category/>
  <cp:version/>
  <cp:contentType/>
  <cp:contentStatus/>
</cp:coreProperties>
</file>