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P.14" sheetId="1" r:id="rId1"/>
    <sheet name="ปริมาณน้ำสูงสุด" sheetId="2" r:id="rId2"/>
    <sheet name="Data P.14" sheetId="3" r:id="rId3"/>
  </sheets>
  <definedNames>
    <definedName name="Print_Area_MI">#REF!</definedName>
    <definedName name="_xlnm.Print_Titles" localSheetId="2">'Data P.14'!$1:$8</definedName>
  </definedNames>
  <calcPr fullCalcOnLoad="1"/>
</workbook>
</file>

<file path=xl/sharedStrings.xml><?xml version="1.0" encoding="utf-8"?>
<sst xmlns="http://schemas.openxmlformats.org/spreadsheetml/2006/main" count="73" uniqueCount="27">
  <si>
    <t xml:space="preserve">       ปริมาณน้ำรายปี</t>
  </si>
  <si>
    <t xml:space="preserve"> </t>
  </si>
  <si>
    <t>สถานี :  P.14  น้ำแม่แจ่ม  แก่งออบหลวง  อ.ฮอด จ.เชียงใหม่</t>
  </si>
  <si>
    <t>พื้นที่รับน้ำ   3836   ตร.กม.</t>
  </si>
  <si>
    <t>ตลิ่งฝั่งซ้าย  ภูเขา ม.(ร.ท.ก.) ตลิ่งฝั่งขวา  282.26  ม.(ร.ท.ก.) ท้องน้ำ          ม.(ร.ท.ก.) ศูนย์เสาระดับน้ำ 275.80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</si>
  <si>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</si>
  <si>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</si>
  <si>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</si>
  <si>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</si>
  <si>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</si>
  <si>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</si>
  <si>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</si>
  <si>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</si>
  <si>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</si>
  <si>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</si>
  <si>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</si>
  <si>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</si>
  <si>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</si>
  <si>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</si>
  <si>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_</t>
  </si>
  <si>
    <t>-</t>
  </si>
  <si>
    <t>24  ก.ย</t>
  </si>
  <si>
    <t>1 มิ.ย</t>
  </si>
  <si>
    <t>หยุดสำรวจปริมาณน้ำปี 2551</t>
  </si>
  <si>
    <t xml:space="preserve">    2. ปีน้ำ 2504 - 2508 ใช้จุดสำรวจปริมาณน้ำปีน้ำ 2496 - 2503</t>
  </si>
  <si>
    <t xml:space="preserve">    3. ปีน้ำ 2509 - 2511 ใช้จุดสำรวจปริมาณน้ำปีน้ำ 2512</t>
  </si>
  <si>
    <r>
      <t>หมายเหตุ</t>
    </r>
    <r>
      <rPr>
        <b/>
        <sz val="16"/>
        <rFont val="AngsanaUPC"/>
        <family val="1"/>
      </rPr>
      <t xml:space="preserve"> </t>
    </r>
    <r>
      <rPr>
        <sz val="16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</si>
</sst>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0.000"/>
    <numFmt numFmtId="194" formatCode="d\ mmm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.25"/>
      <name val="TH SarabunPSK"/>
      <family val="2"/>
    </font>
    <font>
      <sz val="17.25"/>
      <color indexed="10"/>
      <name val="TH SarabunPSK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0"/>
    </font>
    <font>
      <b/>
      <sz val="14"/>
      <name val="AngsanaUPC"/>
      <family val="0"/>
    </font>
    <font>
      <b/>
      <sz val="12"/>
      <name val="AngsanaUPC"/>
      <family val="0"/>
    </font>
    <font>
      <sz val="14"/>
      <color indexed="10"/>
      <name val="AngsanaUPC"/>
      <family val="0"/>
    </font>
    <font>
      <sz val="14"/>
      <color indexed="12"/>
      <name val="AngsanaUPC"/>
      <family val="0"/>
    </font>
    <font>
      <sz val="14"/>
      <color indexed="12"/>
      <name val="Angsana New"/>
      <family val="1"/>
    </font>
    <font>
      <sz val="14"/>
      <name val="Angsana New"/>
      <family val="1"/>
    </font>
    <font>
      <sz val="16"/>
      <name val="AngsanaUPC"/>
      <family val="1"/>
    </font>
    <font>
      <b/>
      <u val="single"/>
      <sz val="16"/>
      <name val="AngsanaUPC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2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11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2" borderId="2" applyNumberFormat="0" applyAlignment="0" applyProtection="0"/>
    <xf numFmtId="0" fontId="9" fillId="0" borderId="3" applyNumberFormat="0" applyFill="0" applyAlignment="0" applyProtection="0"/>
    <xf numFmtId="0" fontId="13" fillId="6" borderId="0" applyNumberFormat="0" applyBorder="0" applyAlignment="0" applyProtection="0"/>
    <xf numFmtId="0" fontId="0" fillId="0" borderId="0">
      <alignment/>
      <protection/>
    </xf>
    <xf numFmtId="0" fontId="14" fillId="7" borderId="1" applyNumberFormat="0" applyAlignment="0" applyProtection="0"/>
    <xf numFmtId="0" fontId="15" fillId="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8" fillId="11" borderId="5" applyNumberFormat="0" applyAlignment="0" applyProtection="0"/>
    <xf numFmtId="0" fontId="0" fillId="4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23">
    <xf numFmtId="189" fontId="0" fillId="0" borderId="0" xfId="0" applyAlignment="1">
      <alignment/>
    </xf>
    <xf numFmtId="0" fontId="0" fillId="0" borderId="0" xfId="44">
      <alignment/>
      <protection/>
    </xf>
    <xf numFmtId="192" fontId="28" fillId="0" borderId="0" xfId="44" applyNumberFormat="1" applyFont="1" applyAlignment="1">
      <alignment horizontal="centerContinuous"/>
      <protection/>
    </xf>
    <xf numFmtId="2" fontId="0" fillId="0" borderId="0" xfId="44" applyNumberFormat="1" applyAlignment="1">
      <alignment horizontal="centerContinuous"/>
      <protection/>
    </xf>
    <xf numFmtId="192" fontId="0" fillId="0" borderId="0" xfId="44" applyNumberFormat="1" applyAlignment="1">
      <alignment horizontal="centerContinuous"/>
      <protection/>
    </xf>
    <xf numFmtId="0" fontId="0" fillId="0" borderId="0" xfId="44" applyAlignment="1">
      <alignment horizontal="center"/>
      <protection/>
    </xf>
    <xf numFmtId="2" fontId="0" fillId="0" borderId="0" xfId="44" applyNumberFormat="1">
      <alignment/>
      <protection/>
    </xf>
    <xf numFmtId="192" fontId="0" fillId="0" borderId="0" xfId="44" applyNumberFormat="1" applyAlignment="1">
      <alignment horizontal="right"/>
      <protection/>
    </xf>
    <xf numFmtId="2" fontId="0" fillId="0" borderId="0" xfId="44" applyNumberFormat="1" applyAlignment="1">
      <alignment horizontal="center"/>
      <protection/>
    </xf>
    <xf numFmtId="192" fontId="0" fillId="0" borderId="0" xfId="44" applyNumberFormat="1" applyAlignment="1">
      <alignment horizontal="center"/>
      <protection/>
    </xf>
    <xf numFmtId="2" fontId="0" fillId="0" borderId="0" xfId="44" applyNumberFormat="1" applyAlignment="1">
      <alignment horizontal="right"/>
      <protection/>
    </xf>
    <xf numFmtId="192" fontId="0" fillId="0" borderId="0" xfId="44" applyNumberFormat="1">
      <alignment/>
      <protection/>
    </xf>
    <xf numFmtId="0" fontId="29" fillId="0" borderId="0" xfId="44" applyFont="1" applyAlignment="1">
      <alignment horizontal="left"/>
      <protection/>
    </xf>
    <xf numFmtId="2" fontId="30" fillId="0" borderId="0" xfId="44" applyNumberFormat="1" applyFont="1">
      <alignment/>
      <protection/>
    </xf>
    <xf numFmtId="192" fontId="30" fillId="0" borderId="0" xfId="44" applyNumberFormat="1" applyFont="1" applyAlignment="1">
      <alignment horizontal="right"/>
      <protection/>
    </xf>
    <xf numFmtId="0" fontId="30" fillId="0" borderId="0" xfId="44" applyFont="1">
      <alignment/>
      <protection/>
    </xf>
    <xf numFmtId="192" fontId="30" fillId="0" borderId="0" xfId="44" applyNumberFormat="1" applyFont="1">
      <alignment/>
      <protection/>
    </xf>
    <xf numFmtId="2" fontId="30" fillId="0" borderId="0" xfId="44" applyNumberFormat="1" applyFont="1" applyAlignment="1">
      <alignment horizontal="right"/>
      <protection/>
    </xf>
    <xf numFmtId="192" fontId="29" fillId="0" borderId="0" xfId="44" applyNumberFormat="1" applyFont="1" applyAlignment="1">
      <alignment horizontal="center"/>
      <protection/>
    </xf>
    <xf numFmtId="0" fontId="30" fillId="0" borderId="0" xfId="44" applyFont="1" applyAlignment="1">
      <alignment horizontal="left"/>
      <protection/>
    </xf>
    <xf numFmtId="2" fontId="30" fillId="0" borderId="0" xfId="44" applyNumberFormat="1" applyFont="1" applyAlignment="1">
      <alignment horizontal="left"/>
      <protection/>
    </xf>
    <xf numFmtId="2" fontId="30" fillId="0" borderId="0" xfId="44" applyNumberFormat="1" applyFont="1" applyAlignment="1">
      <alignment horizontal="center"/>
      <protection/>
    </xf>
    <xf numFmtId="192" fontId="30" fillId="0" borderId="0" xfId="44" applyNumberFormat="1" applyFont="1" applyAlignment="1">
      <alignment horizontal="center"/>
      <protection/>
    </xf>
    <xf numFmtId="193" fontId="0" fillId="0" borderId="0" xfId="44" applyNumberFormat="1">
      <alignment/>
      <protection/>
    </xf>
    <xf numFmtId="0" fontId="30" fillId="0" borderId="10" xfId="44" applyFont="1" applyBorder="1" applyAlignment="1">
      <alignment horizontal="center"/>
      <protection/>
    </xf>
    <xf numFmtId="2" fontId="30" fillId="0" borderId="11" xfId="44" applyNumberFormat="1" applyFont="1" applyBorder="1" applyAlignment="1">
      <alignment horizontal="centerContinuous"/>
      <protection/>
    </xf>
    <xf numFmtId="0" fontId="30" fillId="0" borderId="11" xfId="44" applyFont="1" applyBorder="1" applyAlignment="1">
      <alignment horizontal="centerContinuous"/>
      <protection/>
    </xf>
    <xf numFmtId="192" fontId="31" fillId="0" borderId="11" xfId="44" applyNumberFormat="1" applyFont="1" applyBorder="1" applyAlignment="1">
      <alignment horizontal="centerContinuous"/>
      <protection/>
    </xf>
    <xf numFmtId="2" fontId="31" fillId="0" borderId="11" xfId="44" applyNumberFormat="1" applyFont="1" applyBorder="1" applyAlignment="1">
      <alignment horizontal="centerContinuous"/>
      <protection/>
    </xf>
    <xf numFmtId="192" fontId="31" fillId="0" borderId="12" xfId="44" applyNumberFormat="1" applyFont="1" applyBorder="1" applyAlignment="1">
      <alignment horizontal="centerContinuous"/>
      <protection/>
    </xf>
    <xf numFmtId="192" fontId="30" fillId="0" borderId="11" xfId="44" applyNumberFormat="1" applyFont="1" applyBorder="1" applyAlignment="1">
      <alignment horizontal="centerContinuous"/>
      <protection/>
    </xf>
    <xf numFmtId="2" fontId="30" fillId="0" borderId="13" xfId="44" applyNumberFormat="1" applyFont="1" applyBorder="1" applyAlignment="1">
      <alignment horizontal="centerContinuous"/>
      <protection/>
    </xf>
    <xf numFmtId="2" fontId="31" fillId="0" borderId="14" xfId="44" applyNumberFormat="1" applyFont="1" applyBorder="1" applyAlignment="1">
      <alignment horizontal="centerContinuous"/>
      <protection/>
    </xf>
    <xf numFmtId="0" fontId="30" fillId="0" borderId="15" xfId="44" applyFont="1" applyBorder="1" applyAlignment="1">
      <alignment horizontal="center"/>
      <protection/>
    </xf>
    <xf numFmtId="2" fontId="30" fillId="0" borderId="16" xfId="44" applyNumberFormat="1" applyFont="1" applyBorder="1" applyAlignment="1">
      <alignment horizontal="centerContinuous"/>
      <protection/>
    </xf>
    <xf numFmtId="0" fontId="30" fillId="0" borderId="16" xfId="44" applyFont="1" applyBorder="1" applyAlignment="1">
      <alignment horizontal="centerContinuous"/>
      <protection/>
    </xf>
    <xf numFmtId="192" fontId="30" fillId="0" borderId="17" xfId="44" applyNumberFormat="1" applyFont="1" applyBorder="1" applyAlignment="1">
      <alignment horizontal="centerContinuous"/>
      <protection/>
    </xf>
    <xf numFmtId="2" fontId="30" fillId="0" borderId="17" xfId="44" applyNumberFormat="1" applyFont="1" applyBorder="1" applyAlignment="1">
      <alignment horizontal="centerContinuous"/>
      <protection/>
    </xf>
    <xf numFmtId="0" fontId="30" fillId="0" borderId="17" xfId="44" applyFont="1" applyBorder="1" applyAlignment="1">
      <alignment horizontal="centerContinuous"/>
      <protection/>
    </xf>
    <xf numFmtId="192" fontId="30" fillId="0" borderId="18" xfId="44" applyNumberFormat="1" applyFont="1" applyBorder="1" applyAlignment="1">
      <alignment horizontal="centerContinuous"/>
      <protection/>
    </xf>
    <xf numFmtId="2" fontId="30" fillId="0" borderId="15" xfId="44" applyNumberFormat="1" applyFont="1" applyBorder="1" applyAlignment="1">
      <alignment horizontal="center"/>
      <protection/>
    </xf>
    <xf numFmtId="2" fontId="31" fillId="0" borderId="10" xfId="44" applyNumberFormat="1" applyFont="1" applyBorder="1">
      <alignment/>
      <protection/>
    </xf>
    <xf numFmtId="2" fontId="31" fillId="0" borderId="14" xfId="44" applyNumberFormat="1" applyFont="1" applyBorder="1">
      <alignment/>
      <protection/>
    </xf>
    <xf numFmtId="192" fontId="31" fillId="0" borderId="14" xfId="44" applyNumberFormat="1" applyFont="1" applyBorder="1" applyAlignment="1">
      <alignment horizontal="center"/>
      <protection/>
    </xf>
    <xf numFmtId="2" fontId="31" fillId="0" borderId="14" xfId="44" applyNumberFormat="1" applyFont="1" applyBorder="1" applyAlignment="1">
      <alignment horizontal="left"/>
      <protection/>
    </xf>
    <xf numFmtId="2" fontId="31" fillId="0" borderId="14" xfId="44" applyNumberFormat="1" applyFont="1" applyBorder="1" applyAlignment="1">
      <alignment horizontal="center"/>
      <protection/>
    </xf>
    <xf numFmtId="192" fontId="31" fillId="0" borderId="10" xfId="44" applyNumberFormat="1" applyFont="1" applyBorder="1" applyAlignment="1">
      <alignment horizontal="center"/>
      <protection/>
    </xf>
    <xf numFmtId="0" fontId="30" fillId="0" borderId="18" xfId="44" applyFont="1" applyBorder="1">
      <alignment/>
      <protection/>
    </xf>
    <xf numFmtId="2" fontId="31" fillId="0" borderId="18" xfId="44" applyNumberFormat="1" applyFont="1" applyBorder="1">
      <alignment/>
      <protection/>
    </xf>
    <xf numFmtId="2" fontId="31" fillId="0" borderId="17" xfId="44" applyNumberFormat="1" applyFont="1" applyBorder="1" applyAlignment="1">
      <alignment horizontal="center"/>
      <protection/>
    </xf>
    <xf numFmtId="192" fontId="31" fillId="0" borderId="17" xfId="44" applyNumberFormat="1" applyFont="1" applyBorder="1" applyAlignment="1">
      <alignment horizontal="right"/>
      <protection/>
    </xf>
    <xf numFmtId="2" fontId="31" fillId="0" borderId="17" xfId="44" applyNumberFormat="1" applyFont="1" applyBorder="1">
      <alignment/>
      <protection/>
    </xf>
    <xf numFmtId="192" fontId="31" fillId="0" borderId="17" xfId="44" applyNumberFormat="1" applyFont="1" applyBorder="1" applyAlignment="1">
      <alignment horizontal="center"/>
      <protection/>
    </xf>
    <xf numFmtId="192" fontId="31" fillId="0" borderId="18" xfId="44" applyNumberFormat="1" applyFont="1" applyBorder="1">
      <alignment/>
      <protection/>
    </xf>
    <xf numFmtId="0" fontId="0" fillId="0" borderId="10" xfId="44" applyBorder="1">
      <alignment/>
      <protection/>
    </xf>
    <xf numFmtId="2" fontId="0" fillId="0" borderId="19" xfId="44" applyNumberFormat="1" applyBorder="1">
      <alignment/>
      <protection/>
    </xf>
    <xf numFmtId="2" fontId="0" fillId="0" borderId="20" xfId="44" applyNumberFormat="1" applyBorder="1">
      <alignment/>
      <protection/>
    </xf>
    <xf numFmtId="194" fontId="0" fillId="0" borderId="21" xfId="44" applyNumberFormat="1" applyBorder="1">
      <alignment/>
      <protection/>
    </xf>
    <xf numFmtId="0" fontId="0" fillId="0" borderId="19" xfId="44" applyBorder="1" applyAlignment="1">
      <alignment horizontal="center"/>
      <protection/>
    </xf>
    <xf numFmtId="2" fontId="0" fillId="0" borderId="20" xfId="44" applyNumberFormat="1" applyBorder="1" applyAlignment="1">
      <alignment horizontal="right"/>
      <protection/>
    </xf>
    <xf numFmtId="194" fontId="0" fillId="0" borderId="21" xfId="44" applyNumberFormat="1" applyBorder="1" applyAlignment="1">
      <alignment horizontal="center"/>
      <protection/>
    </xf>
    <xf numFmtId="2" fontId="0" fillId="0" borderId="22" xfId="44" applyNumberFormat="1" applyBorder="1">
      <alignment/>
      <protection/>
    </xf>
    <xf numFmtId="2" fontId="0" fillId="0" borderId="21" xfId="44" applyNumberFormat="1" applyBorder="1">
      <alignment/>
      <protection/>
    </xf>
    <xf numFmtId="0" fontId="0" fillId="0" borderId="15" xfId="44" applyBorder="1">
      <alignment/>
      <protection/>
    </xf>
    <xf numFmtId="2" fontId="0" fillId="0" borderId="23" xfId="44" applyNumberFormat="1" applyBorder="1">
      <alignment/>
      <protection/>
    </xf>
    <xf numFmtId="2" fontId="0" fillId="0" borderId="24" xfId="44" applyNumberFormat="1" applyBorder="1">
      <alignment/>
      <protection/>
    </xf>
    <xf numFmtId="194" fontId="0" fillId="0" borderId="25" xfId="44" applyNumberFormat="1" applyBorder="1">
      <alignment/>
      <protection/>
    </xf>
    <xf numFmtId="0" fontId="0" fillId="0" borderId="23" xfId="44" applyBorder="1" applyAlignment="1">
      <alignment horizontal="center"/>
      <protection/>
    </xf>
    <xf numFmtId="2" fontId="0" fillId="0" borderId="24" xfId="44" applyNumberFormat="1" applyBorder="1" applyAlignment="1">
      <alignment horizontal="right"/>
      <protection/>
    </xf>
    <xf numFmtId="194" fontId="0" fillId="0" borderId="25" xfId="44" applyNumberFormat="1" applyBorder="1" applyAlignment="1">
      <alignment horizontal="center"/>
      <protection/>
    </xf>
    <xf numFmtId="2" fontId="0" fillId="0" borderId="26" xfId="44" applyNumberFormat="1" applyBorder="1">
      <alignment/>
      <protection/>
    </xf>
    <xf numFmtId="2" fontId="0" fillId="0" borderId="25" xfId="44" applyNumberFormat="1" applyBorder="1">
      <alignment/>
      <protection/>
    </xf>
    <xf numFmtId="0" fontId="0" fillId="0" borderId="0" xfId="44" applyBorder="1" applyAlignment="1">
      <alignment horizontal="center"/>
      <protection/>
    </xf>
    <xf numFmtId="2" fontId="0" fillId="0" borderId="0" xfId="44" applyNumberFormat="1" applyBorder="1" applyAlignment="1">
      <alignment horizontal="right"/>
      <protection/>
    </xf>
    <xf numFmtId="194" fontId="0" fillId="0" borderId="0" xfId="44" applyNumberFormat="1" applyBorder="1" applyAlignment="1">
      <alignment horizontal="center"/>
      <protection/>
    </xf>
    <xf numFmtId="0" fontId="0" fillId="0" borderId="23" xfId="44" applyBorder="1">
      <alignment/>
      <protection/>
    </xf>
    <xf numFmtId="0" fontId="0" fillId="0" borderId="24" xfId="44" applyBorder="1" applyAlignment="1">
      <alignment horizontal="right"/>
      <protection/>
    </xf>
    <xf numFmtId="2" fontId="0" fillId="0" borderId="23" xfId="44" applyNumberFormat="1" applyBorder="1" applyAlignment="1">
      <alignment horizontal="center"/>
      <protection/>
    </xf>
    <xf numFmtId="2" fontId="0" fillId="18" borderId="24" xfId="44" applyNumberFormat="1" applyFill="1" applyBorder="1">
      <alignment/>
      <protection/>
    </xf>
    <xf numFmtId="193" fontId="32" fillId="0" borderId="0" xfId="44" applyNumberFormat="1" applyFont="1">
      <alignment/>
      <protection/>
    </xf>
    <xf numFmtId="0" fontId="0" fillId="0" borderId="24" xfId="44" applyBorder="1" applyAlignment="1">
      <alignment horizontal="center"/>
      <protection/>
    </xf>
    <xf numFmtId="193" fontId="0" fillId="0" borderId="0" xfId="44" applyNumberFormat="1" applyAlignment="1">
      <alignment horizontal="right"/>
      <protection/>
    </xf>
    <xf numFmtId="0" fontId="0" fillId="0" borderId="24" xfId="44" applyBorder="1">
      <alignment/>
      <protection/>
    </xf>
    <xf numFmtId="194" fontId="0" fillId="0" borderId="25" xfId="44" applyNumberFormat="1" applyBorder="1" applyAlignment="1">
      <alignment horizontal="right"/>
      <protection/>
    </xf>
    <xf numFmtId="2" fontId="0" fillId="0" borderId="23" xfId="44" applyNumberFormat="1" applyFill="1" applyBorder="1">
      <alignment/>
      <protection/>
    </xf>
    <xf numFmtId="2" fontId="0" fillId="0" borderId="24" xfId="44" applyNumberFormat="1" applyFont="1" applyBorder="1">
      <alignment/>
      <protection/>
    </xf>
    <xf numFmtId="2" fontId="0" fillId="0" borderId="27" xfId="44" applyNumberFormat="1" applyBorder="1" applyAlignment="1">
      <alignment horizontal="right"/>
      <protection/>
    </xf>
    <xf numFmtId="0" fontId="33" fillId="0" borderId="15" xfId="44" applyFont="1" applyBorder="1">
      <alignment/>
      <protection/>
    </xf>
    <xf numFmtId="2" fontId="33" fillId="18" borderId="23" xfId="44" applyNumberFormat="1" applyFont="1" applyFill="1" applyBorder="1">
      <alignment/>
      <protection/>
    </xf>
    <xf numFmtId="2" fontId="33" fillId="0" borderId="24" xfId="44" applyNumberFormat="1" applyFont="1" applyBorder="1">
      <alignment/>
      <protection/>
    </xf>
    <xf numFmtId="194" fontId="33" fillId="0" borderId="25" xfId="44" applyNumberFormat="1" applyFont="1" applyBorder="1">
      <alignment/>
      <protection/>
    </xf>
    <xf numFmtId="2" fontId="33" fillId="0" borderId="23" xfId="44" applyNumberFormat="1" applyFont="1" applyBorder="1">
      <alignment/>
      <protection/>
    </xf>
    <xf numFmtId="0" fontId="33" fillId="0" borderId="23" xfId="44" applyFont="1" applyBorder="1">
      <alignment/>
      <protection/>
    </xf>
    <xf numFmtId="2" fontId="33" fillId="0" borderId="26" xfId="44" applyNumberFormat="1" applyFont="1" applyBorder="1">
      <alignment/>
      <protection/>
    </xf>
    <xf numFmtId="2" fontId="34" fillId="0" borderId="27" xfId="44" applyNumberFormat="1" applyFont="1" applyBorder="1" applyAlignment="1">
      <alignment horizontal="right"/>
      <protection/>
    </xf>
    <xf numFmtId="2" fontId="32" fillId="0" borderId="0" xfId="44" applyNumberFormat="1" applyFont="1">
      <alignment/>
      <protection/>
    </xf>
    <xf numFmtId="0" fontId="33" fillId="0" borderId="24" xfId="44" applyFont="1" applyBorder="1">
      <alignment/>
      <protection/>
    </xf>
    <xf numFmtId="194" fontId="0" fillId="0" borderId="25" xfId="44" applyNumberFormat="1" applyFont="1" applyBorder="1">
      <alignment/>
      <protection/>
    </xf>
    <xf numFmtId="2" fontId="35" fillId="0" borderId="27" xfId="44" applyNumberFormat="1" applyFont="1" applyBorder="1" applyAlignment="1">
      <alignment horizontal="right"/>
      <protection/>
    </xf>
    <xf numFmtId="2" fontId="0" fillId="0" borderId="26" xfId="44" applyNumberFormat="1" applyBorder="1" applyAlignment="1">
      <alignment horizontal="right"/>
      <protection/>
    </xf>
    <xf numFmtId="2" fontId="0" fillId="0" borderId="25" xfId="44" applyNumberFormat="1" applyBorder="1" applyAlignment="1">
      <alignment horizontal="right"/>
      <protection/>
    </xf>
    <xf numFmtId="192" fontId="0" fillId="0" borderId="25" xfId="44" applyNumberFormat="1" applyBorder="1">
      <alignment/>
      <protection/>
    </xf>
    <xf numFmtId="2" fontId="32" fillId="0" borderId="23" xfId="44" applyNumberFormat="1" applyFont="1" applyBorder="1">
      <alignment/>
      <protection/>
    </xf>
    <xf numFmtId="192" fontId="37" fillId="0" borderId="24" xfId="44" applyNumberFormat="1" applyFont="1" applyBorder="1" applyAlignment="1">
      <alignment vertical="center"/>
      <protection/>
    </xf>
    <xf numFmtId="192" fontId="36" fillId="0" borderId="25" xfId="44" applyNumberFormat="1" applyFont="1" applyBorder="1">
      <alignment/>
      <protection/>
    </xf>
    <xf numFmtId="2" fontId="36" fillId="0" borderId="28" xfId="44" applyNumberFormat="1" applyFont="1" applyBorder="1">
      <alignment/>
      <protection/>
    </xf>
    <xf numFmtId="0" fontId="36" fillId="0" borderId="0" xfId="44" applyFont="1" applyBorder="1">
      <alignment/>
      <protection/>
    </xf>
    <xf numFmtId="192" fontId="36" fillId="0" borderId="27" xfId="44" applyNumberFormat="1" applyFont="1" applyBorder="1">
      <alignment/>
      <protection/>
    </xf>
    <xf numFmtId="0" fontId="36" fillId="0" borderId="28" xfId="44" applyFont="1" applyBorder="1">
      <alignment/>
      <protection/>
    </xf>
    <xf numFmtId="192" fontId="36" fillId="0" borderId="24" xfId="44" applyNumberFormat="1" applyFont="1" applyBorder="1">
      <alignment/>
      <protection/>
    </xf>
    <xf numFmtId="192" fontId="36" fillId="0" borderId="25" xfId="44" applyNumberFormat="1" applyFont="1" applyBorder="1" applyAlignment="1">
      <alignment vertical="center"/>
      <protection/>
    </xf>
    <xf numFmtId="0" fontId="0" fillId="0" borderId="18" xfId="44" applyBorder="1">
      <alignment/>
      <protection/>
    </xf>
    <xf numFmtId="2" fontId="0" fillId="0" borderId="29" xfId="44" applyNumberFormat="1" applyBorder="1">
      <alignment/>
      <protection/>
    </xf>
    <xf numFmtId="192" fontId="36" fillId="0" borderId="30" xfId="44" applyNumberFormat="1" applyFont="1" applyBorder="1">
      <alignment/>
      <protection/>
    </xf>
    <xf numFmtId="192" fontId="36" fillId="0" borderId="31" xfId="44" applyNumberFormat="1" applyFont="1" applyBorder="1" applyAlignment="1">
      <alignment vertical="center"/>
      <protection/>
    </xf>
    <xf numFmtId="2" fontId="36" fillId="0" borderId="32" xfId="44" applyNumberFormat="1" applyFont="1" applyBorder="1">
      <alignment/>
      <protection/>
    </xf>
    <xf numFmtId="0" fontId="36" fillId="0" borderId="16" xfId="44" applyFont="1" applyBorder="1">
      <alignment/>
      <protection/>
    </xf>
    <xf numFmtId="192" fontId="36" fillId="0" borderId="17" xfId="44" applyNumberFormat="1" applyFont="1" applyBorder="1">
      <alignment/>
      <protection/>
    </xf>
    <xf numFmtId="0" fontId="36" fillId="0" borderId="32" xfId="44" applyFont="1" applyBorder="1">
      <alignment/>
      <protection/>
    </xf>
    <xf numFmtId="2" fontId="0" fillId="0" borderId="30" xfId="44" applyNumberFormat="1" applyBorder="1">
      <alignment/>
      <protection/>
    </xf>
    <xf numFmtId="192" fontId="0" fillId="0" borderId="31" xfId="44" applyNumberFormat="1" applyBorder="1">
      <alignment/>
      <protection/>
    </xf>
    <xf numFmtId="2" fontId="0" fillId="0" borderId="33" xfId="44" applyNumberFormat="1" applyBorder="1">
      <alignment/>
      <protection/>
    </xf>
    <xf numFmtId="2" fontId="0" fillId="0" borderId="31" xfId="44" applyNumberForma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H41P14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P.14 น้ำแม่แจ่ม แก่งออบหลวง อ.ฮอด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3525"/>
          <c:w val="0.84725"/>
          <c:h val="0.685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P.14'!$A$9:$A$64</c:f>
              <c:numCache>
                <c:ptCount val="56"/>
                <c:pt idx="0">
                  <c:v>2496</c:v>
                </c:pt>
                <c:pt idx="1">
                  <c:v>2497</c:v>
                </c:pt>
                <c:pt idx="2">
                  <c:v>2498</c:v>
                </c:pt>
                <c:pt idx="3">
                  <c:v>2499</c:v>
                </c:pt>
                <c:pt idx="4">
                  <c:v>2500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</c:numCache>
            </c:numRef>
          </c:cat>
          <c:val>
            <c:numRef>
              <c:f>'Data P.14'!$Q$9:$Q$64</c:f>
              <c:numCache>
                <c:ptCount val="56"/>
                <c:pt idx="0">
                  <c:v>3.909999999999968</c:v>
                </c:pt>
                <c:pt idx="1">
                  <c:v>2.75</c:v>
                </c:pt>
                <c:pt idx="2">
                  <c:v>2.839999999999975</c:v>
                </c:pt>
                <c:pt idx="3">
                  <c:v>4.979999999999961</c:v>
                </c:pt>
                <c:pt idx="4">
                  <c:v>2.240000000000009</c:v>
                </c:pt>
                <c:pt idx="5">
                  <c:v>2.420000000000016</c:v>
                </c:pt>
                <c:pt idx="6">
                  <c:v>3.7899999999999636</c:v>
                </c:pt>
                <c:pt idx="7">
                  <c:v>4.789999999999964</c:v>
                </c:pt>
                <c:pt idx="8">
                  <c:v>3.430000000000007</c:v>
                </c:pt>
                <c:pt idx="9">
                  <c:v>4.71999999999997</c:v>
                </c:pt>
                <c:pt idx="10">
                  <c:v>3.4799999999999613</c:v>
                </c:pt>
                <c:pt idx="11">
                  <c:v>0</c:v>
                </c:pt>
                <c:pt idx="12">
                  <c:v>3.7199999999999704</c:v>
                </c:pt>
                <c:pt idx="13">
                  <c:v>4.050000000000011</c:v>
                </c:pt>
                <c:pt idx="14">
                  <c:v>3.6200000000000045</c:v>
                </c:pt>
                <c:pt idx="15">
                  <c:v>2.7799999999999727</c:v>
                </c:pt>
                <c:pt idx="16">
                  <c:v>4.009999999999991</c:v>
                </c:pt>
                <c:pt idx="17">
                  <c:v>5</c:v>
                </c:pt>
                <c:pt idx="18">
                  <c:v>4.389999999999986</c:v>
                </c:pt>
                <c:pt idx="19">
                  <c:v>3.180000000000007</c:v>
                </c:pt>
                <c:pt idx="20">
                  <c:v>4.71999999999997</c:v>
                </c:pt>
                <c:pt idx="21">
                  <c:v>2.589999999999975</c:v>
                </c:pt>
                <c:pt idx="22">
                  <c:v>4.689999999999998</c:v>
                </c:pt>
                <c:pt idx="23">
                  <c:v>3.319999999999993</c:v>
                </c:pt>
                <c:pt idx="24">
                  <c:v>4.300000000000011</c:v>
                </c:pt>
                <c:pt idx="25">
                  <c:v>5</c:v>
                </c:pt>
                <c:pt idx="26">
                  <c:v>4.550000000000011</c:v>
                </c:pt>
                <c:pt idx="27">
                  <c:v>4.71999999999997</c:v>
                </c:pt>
                <c:pt idx="28">
                  <c:v>3.2199999999999704</c:v>
                </c:pt>
                <c:pt idx="29">
                  <c:v>3.839999999999975</c:v>
                </c:pt>
                <c:pt idx="30">
                  <c:v>5.009999999999991</c:v>
                </c:pt>
                <c:pt idx="31">
                  <c:v>4.430000000000007</c:v>
                </c:pt>
                <c:pt idx="32">
                  <c:v>4.339999999999975</c:v>
                </c:pt>
                <c:pt idx="33">
                  <c:v>2.9399999999999977</c:v>
                </c:pt>
                <c:pt idx="34">
                  <c:v>4.889999999999986</c:v>
                </c:pt>
                <c:pt idx="35">
                  <c:v>4.599999999999966</c:v>
                </c:pt>
                <c:pt idx="36">
                  <c:v>4.240000000000009</c:v>
                </c:pt>
                <c:pt idx="37">
                  <c:v>5.159999999999968</c:v>
                </c:pt>
                <c:pt idx="38">
                  <c:v>5.8799999999999955</c:v>
                </c:pt>
                <c:pt idx="39">
                  <c:v>5.800000000000011</c:v>
                </c:pt>
                <c:pt idx="40">
                  <c:v>6.550000000000011</c:v>
                </c:pt>
                <c:pt idx="41">
                  <c:v>7.490000000000009</c:v>
                </c:pt>
                <c:pt idx="42">
                  <c:v>7.479999999999961</c:v>
                </c:pt>
                <c:pt idx="43">
                  <c:v>5.889999999999986</c:v>
                </c:pt>
                <c:pt idx="44">
                  <c:v>4.46999999999997</c:v>
                </c:pt>
                <c:pt idx="45">
                  <c:v>6.849999999999966</c:v>
                </c:pt>
                <c:pt idx="46">
                  <c:v>5.96999999999997</c:v>
                </c:pt>
                <c:pt idx="47">
                  <c:v>6.829999999999984</c:v>
                </c:pt>
                <c:pt idx="48">
                  <c:v>7.979999999999961</c:v>
                </c:pt>
                <c:pt idx="49">
                  <c:v>6.349999999999966</c:v>
                </c:pt>
                <c:pt idx="50">
                  <c:v>4.539999999999964</c:v>
                </c:pt>
                <c:pt idx="51">
                  <c:v>6.099999999999966</c:v>
                </c:pt>
                <c:pt idx="52">
                  <c:v>9.159999999999968</c:v>
                </c:pt>
                <c:pt idx="53">
                  <c:v>8.899999999999977</c:v>
                </c:pt>
                <c:pt idx="54">
                  <c:v>6.689999999999998</c:v>
                </c:pt>
                <c:pt idx="55">
                  <c:v>5.420000000000016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P.14'!$S$9:$S$64</c:f>
              <c:numCache>
                <c:ptCount val="56"/>
                <c:pt idx="0">
                  <c:v>0.6800000000000068</c:v>
                </c:pt>
                <c:pt idx="1">
                  <c:v>0.6499999999999773</c:v>
                </c:pt>
                <c:pt idx="2">
                  <c:v>0.589999999999975</c:v>
                </c:pt>
                <c:pt idx="3">
                  <c:v>0.5799999999999841</c:v>
                </c:pt>
                <c:pt idx="4">
                  <c:v>0.37000000000000455</c:v>
                </c:pt>
                <c:pt idx="5">
                  <c:v>0.38999999999998636</c:v>
                </c:pt>
                <c:pt idx="6">
                  <c:v>0.5</c:v>
                </c:pt>
                <c:pt idx="7">
                  <c:v>0.5600000000000023</c:v>
                </c:pt>
                <c:pt idx="8">
                  <c:v>0.21999999999997044</c:v>
                </c:pt>
                <c:pt idx="9">
                  <c:v>0.7400000000000091</c:v>
                </c:pt>
                <c:pt idx="10">
                  <c:v>0.7199999999999704</c:v>
                </c:pt>
                <c:pt idx="11">
                  <c:v>1.1399999999999864</c:v>
                </c:pt>
                <c:pt idx="12">
                  <c:v>0.4399999999999977</c:v>
                </c:pt>
                <c:pt idx="13">
                  <c:v>1</c:v>
                </c:pt>
                <c:pt idx="14">
                  <c:v>0.9900000000000091</c:v>
                </c:pt>
                <c:pt idx="15">
                  <c:v>0.9799999999999613</c:v>
                </c:pt>
                <c:pt idx="16">
                  <c:v>0.5500000000000114</c:v>
                </c:pt>
                <c:pt idx="17">
                  <c:v>1.0299999999999727</c:v>
                </c:pt>
                <c:pt idx="18">
                  <c:v>0</c:v>
                </c:pt>
                <c:pt idx="19">
                  <c:v>0.9399999999999977</c:v>
                </c:pt>
                <c:pt idx="20">
                  <c:v>0.9399999999999977</c:v>
                </c:pt>
                <c:pt idx="21">
                  <c:v>0.9799999999999613</c:v>
                </c:pt>
                <c:pt idx="22">
                  <c:v>0.8999999999999773</c:v>
                </c:pt>
                <c:pt idx="23">
                  <c:v>0.9900000000000091</c:v>
                </c:pt>
                <c:pt idx="24">
                  <c:v>1</c:v>
                </c:pt>
                <c:pt idx="25">
                  <c:v>0.9599999999999795</c:v>
                </c:pt>
                <c:pt idx="26">
                  <c:v>0.9099999999999682</c:v>
                </c:pt>
                <c:pt idx="27">
                  <c:v>0.8299999999999841</c:v>
                </c:pt>
                <c:pt idx="28">
                  <c:v>0</c:v>
                </c:pt>
                <c:pt idx="29">
                  <c:v>0.9099999999999682</c:v>
                </c:pt>
                <c:pt idx="30">
                  <c:v>0.839999999999975</c:v>
                </c:pt>
                <c:pt idx="31">
                  <c:v>0.9200000000000159</c:v>
                </c:pt>
                <c:pt idx="32">
                  <c:v>0.8899999999999864</c:v>
                </c:pt>
                <c:pt idx="33">
                  <c:v>0.9599999999999795</c:v>
                </c:pt>
                <c:pt idx="34">
                  <c:v>0.6499999999999773</c:v>
                </c:pt>
                <c:pt idx="35">
                  <c:v>1.0299999999999727</c:v>
                </c:pt>
                <c:pt idx="36">
                  <c:v>1</c:v>
                </c:pt>
                <c:pt idx="37">
                  <c:v>1.2199999999999704</c:v>
                </c:pt>
                <c:pt idx="38">
                  <c:v>1.3600000000000136</c:v>
                </c:pt>
                <c:pt idx="39">
                  <c:v>1.5600000000000023</c:v>
                </c:pt>
                <c:pt idx="40">
                  <c:v>1.670000000000016</c:v>
                </c:pt>
                <c:pt idx="41">
                  <c:v>1.7899999999999636</c:v>
                </c:pt>
                <c:pt idx="42">
                  <c:v>1.7699999999999818</c:v>
                </c:pt>
                <c:pt idx="43">
                  <c:v>1.9599999999999795</c:v>
                </c:pt>
                <c:pt idx="44">
                  <c:v>1.9699999999999704</c:v>
                </c:pt>
                <c:pt idx="45">
                  <c:v>2.009999999999991</c:v>
                </c:pt>
                <c:pt idx="46">
                  <c:v>2.3799999999999955</c:v>
                </c:pt>
                <c:pt idx="47">
                  <c:v>2.1200000000000045</c:v>
                </c:pt>
                <c:pt idx="48">
                  <c:v>2.3000000000000114</c:v>
                </c:pt>
                <c:pt idx="49">
                  <c:v>2.2299999999999613</c:v>
                </c:pt>
                <c:pt idx="50">
                  <c:v>2.349999999999966</c:v>
                </c:pt>
                <c:pt idx="51">
                  <c:v>2.329999999999984</c:v>
                </c:pt>
                <c:pt idx="52">
                  <c:v>2.4499999999999886</c:v>
                </c:pt>
                <c:pt idx="53">
                  <c:v>2.6100000000000136</c:v>
                </c:pt>
                <c:pt idx="54">
                  <c:v>2.5500000000000114</c:v>
                </c:pt>
                <c:pt idx="55">
                  <c:v>2.159999999999968</c:v>
                </c:pt>
              </c:numCache>
            </c:numRef>
          </c:val>
        </c:ser>
        <c:overlap val="100"/>
        <c:gapWidth val="50"/>
        <c:axId val="35914830"/>
        <c:axId val="54798015"/>
      </c:barChart>
      <c:catAx>
        <c:axId val="35914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4798015"/>
        <c:crosses val="autoZero"/>
        <c:auto val="1"/>
        <c:lblOffset val="100"/>
        <c:tickLblSkip val="3"/>
        <c:noMultiLvlLbl val="0"/>
      </c:catAx>
      <c:valAx>
        <c:axId val="54798015"/>
        <c:scaling>
          <c:orientation val="minMax"/>
          <c:max val="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5914830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 สถานี P.14 น้ำแม่แจ่ม แก่งออบหลวง อ.ฮอด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9825"/>
          <c:w val="0.84225"/>
          <c:h val="0.718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P.14'!$A$9:$A$63</c:f>
              <c:numCache>
                <c:ptCount val="55"/>
                <c:pt idx="0">
                  <c:v>2496</c:v>
                </c:pt>
                <c:pt idx="1">
                  <c:v>2497</c:v>
                </c:pt>
                <c:pt idx="2">
                  <c:v>2498</c:v>
                </c:pt>
                <c:pt idx="3">
                  <c:v>2499</c:v>
                </c:pt>
                <c:pt idx="4">
                  <c:v>2500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</c:numCache>
            </c:numRef>
          </c:cat>
          <c:val>
            <c:numRef>
              <c:f>'Data P.14'!$C$9:$C$63</c:f>
              <c:numCache>
                <c:ptCount val="55"/>
                <c:pt idx="0">
                  <c:v>416</c:v>
                </c:pt>
                <c:pt idx="1">
                  <c:v>275</c:v>
                </c:pt>
                <c:pt idx="2">
                  <c:v>218</c:v>
                </c:pt>
                <c:pt idx="3">
                  <c:v>860</c:v>
                </c:pt>
                <c:pt idx="4">
                  <c:v>114</c:v>
                </c:pt>
                <c:pt idx="5">
                  <c:v>226</c:v>
                </c:pt>
                <c:pt idx="6">
                  <c:v>511</c:v>
                </c:pt>
                <c:pt idx="7">
                  <c:v>1030</c:v>
                </c:pt>
                <c:pt idx="8">
                  <c:v>370</c:v>
                </c:pt>
                <c:pt idx="9">
                  <c:v>770</c:v>
                </c:pt>
                <c:pt idx="10">
                  <c:v>377</c:v>
                </c:pt>
                <c:pt idx="11">
                  <c:v>0</c:v>
                </c:pt>
                <c:pt idx="12">
                  <c:v>382</c:v>
                </c:pt>
                <c:pt idx="13">
                  <c:v>459</c:v>
                </c:pt>
                <c:pt idx="14">
                  <c:v>359</c:v>
                </c:pt>
                <c:pt idx="15">
                  <c:v>196</c:v>
                </c:pt>
                <c:pt idx="16">
                  <c:v>449</c:v>
                </c:pt>
                <c:pt idx="17">
                  <c:v>733</c:v>
                </c:pt>
                <c:pt idx="18">
                  <c:v>491</c:v>
                </c:pt>
                <c:pt idx="19">
                  <c:v>262</c:v>
                </c:pt>
                <c:pt idx="20">
                  <c:v>565</c:v>
                </c:pt>
                <c:pt idx="21">
                  <c:v>171</c:v>
                </c:pt>
                <c:pt idx="22">
                  <c:v>518</c:v>
                </c:pt>
                <c:pt idx="23">
                  <c:v>394</c:v>
                </c:pt>
                <c:pt idx="24">
                  <c:v>558</c:v>
                </c:pt>
                <c:pt idx="25">
                  <c:v>687</c:v>
                </c:pt>
                <c:pt idx="26">
                  <c:v>538</c:v>
                </c:pt>
                <c:pt idx="27">
                  <c:v>476</c:v>
                </c:pt>
                <c:pt idx="28">
                  <c:v>241</c:v>
                </c:pt>
                <c:pt idx="29">
                  <c:v>316</c:v>
                </c:pt>
                <c:pt idx="30">
                  <c:v>440</c:v>
                </c:pt>
                <c:pt idx="31">
                  <c:v>358.85</c:v>
                </c:pt>
                <c:pt idx="32">
                  <c:v>276.6</c:v>
                </c:pt>
                <c:pt idx="33">
                  <c:v>134.2</c:v>
                </c:pt>
                <c:pt idx="34">
                  <c:v>409</c:v>
                </c:pt>
                <c:pt idx="35">
                  <c:v>260.5</c:v>
                </c:pt>
                <c:pt idx="36">
                  <c:v>221.8</c:v>
                </c:pt>
                <c:pt idx="37">
                  <c:v>328.4</c:v>
                </c:pt>
                <c:pt idx="38">
                  <c:v>335.6</c:v>
                </c:pt>
                <c:pt idx="39">
                  <c:v>330</c:v>
                </c:pt>
                <c:pt idx="40">
                  <c:v>616</c:v>
                </c:pt>
                <c:pt idx="41">
                  <c:v>548</c:v>
                </c:pt>
                <c:pt idx="42">
                  <c:v>553.4</c:v>
                </c:pt>
                <c:pt idx="43">
                  <c:v>390.5</c:v>
                </c:pt>
                <c:pt idx="44">
                  <c:v>202.8</c:v>
                </c:pt>
                <c:pt idx="45">
                  <c:v>229.25</c:v>
                </c:pt>
                <c:pt idx="46">
                  <c:v>359.05</c:v>
                </c:pt>
                <c:pt idx="47">
                  <c:v>461</c:v>
                </c:pt>
                <c:pt idx="48">
                  <c:v>789.4</c:v>
                </c:pt>
                <c:pt idx="49">
                  <c:v>378.75</c:v>
                </c:pt>
                <c:pt idx="50">
                  <c:v>142.9</c:v>
                </c:pt>
                <c:pt idx="51">
                  <c:v>216.5</c:v>
                </c:pt>
                <c:pt idx="52">
                  <c:v>652.3</c:v>
                </c:pt>
                <c:pt idx="53">
                  <c:v>941</c:v>
                </c:pt>
                <c:pt idx="54">
                  <c:v>488</c:v>
                </c:pt>
              </c:numCache>
            </c:numRef>
          </c:val>
        </c:ser>
        <c:gapWidth val="50"/>
        <c:axId val="23420088"/>
        <c:axId val="9454201"/>
      </c:barChart>
      <c:catAx>
        <c:axId val="23420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9454201"/>
        <c:crosses val="autoZero"/>
        <c:auto val="1"/>
        <c:lblOffset val="100"/>
        <c:tickLblSkip val="3"/>
        <c:noMultiLvlLbl val="0"/>
      </c:catAx>
      <c:valAx>
        <c:axId val="9454201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23420088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7"/>
  <sheetViews>
    <sheetView workbookViewId="0" topLeftCell="A1">
      <selection activeCell="V17" sqref="V17"/>
    </sheetView>
  </sheetViews>
  <sheetFormatPr defaultColWidth="9.33203125" defaultRowHeight="21"/>
  <cols>
    <col min="1" max="1" width="4.83203125" style="1" customWidth="1"/>
    <col min="2" max="2" width="7.33203125" style="6" customWidth="1"/>
    <col min="3" max="3" width="8.5" style="6" customWidth="1"/>
    <col min="4" max="4" width="9" style="11" customWidth="1"/>
    <col min="5" max="5" width="7.5" style="1" customWidth="1"/>
    <col min="6" max="6" width="8.33203125" style="6" customWidth="1"/>
    <col min="7" max="7" width="7.66015625" style="11" customWidth="1"/>
    <col min="8" max="8" width="7.33203125" style="6" customWidth="1"/>
    <col min="9" max="9" width="8.5" style="6" customWidth="1"/>
    <col min="10" max="10" width="7.66015625" style="11" customWidth="1"/>
    <col min="11" max="11" width="7.5" style="6" customWidth="1"/>
    <col min="12" max="12" width="8.160156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" width="9.33203125" style="1" customWidth="1"/>
    <col min="17" max="17" width="11" style="1" customWidth="1"/>
    <col min="18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</row>
    <row r="4" spans="1:17" ht="22.5" customHeight="1">
      <c r="A4" s="19" t="s">
        <v>4</v>
      </c>
      <c r="B4" s="20"/>
      <c r="C4" s="20"/>
      <c r="D4" s="14"/>
      <c r="E4" s="13"/>
      <c r="F4" s="13"/>
      <c r="G4" s="14"/>
      <c r="H4" s="13"/>
      <c r="I4" s="21"/>
      <c r="J4" s="22"/>
      <c r="K4" s="17"/>
      <c r="L4" s="17"/>
      <c r="M4" s="16"/>
      <c r="N4" s="13"/>
      <c r="O4" s="13"/>
      <c r="Q4" s="23">
        <v>275.8</v>
      </c>
    </row>
    <row r="5" spans="1:15" ht="21">
      <c r="A5" s="24"/>
      <c r="B5" s="25" t="s">
        <v>5</v>
      </c>
      <c r="C5" s="26"/>
      <c r="D5" s="27"/>
      <c r="E5" s="28"/>
      <c r="F5" s="28"/>
      <c r="G5" s="29"/>
      <c r="H5" s="30" t="s">
        <v>6</v>
      </c>
      <c r="I5" s="28"/>
      <c r="J5" s="30"/>
      <c r="K5" s="28"/>
      <c r="L5" s="28"/>
      <c r="M5" s="29"/>
      <c r="N5" s="31" t="s">
        <v>7</v>
      </c>
      <c r="O5" s="32"/>
    </row>
    <row r="6" spans="1:15" ht="21">
      <c r="A6" s="33" t="s">
        <v>8</v>
      </c>
      <c r="B6" s="34" t="s">
        <v>9</v>
      </c>
      <c r="C6" s="35"/>
      <c r="D6" s="36"/>
      <c r="E6" s="37" t="s">
        <v>10</v>
      </c>
      <c r="F6" s="38"/>
      <c r="G6" s="36"/>
      <c r="H6" s="37" t="s">
        <v>9</v>
      </c>
      <c r="I6" s="38"/>
      <c r="J6" s="36"/>
      <c r="K6" s="37" t="s">
        <v>10</v>
      </c>
      <c r="L6" s="38"/>
      <c r="M6" s="39"/>
      <c r="N6" s="34" t="s">
        <v>1</v>
      </c>
      <c r="O6" s="37"/>
    </row>
    <row r="7" spans="1:15" s="6" customFormat="1" ht="21">
      <c r="A7" s="40" t="s">
        <v>11</v>
      </c>
      <c r="B7" s="41" t="s">
        <v>12</v>
      </c>
      <c r="C7" s="42" t="s">
        <v>13</v>
      </c>
      <c r="D7" s="43" t="s">
        <v>14</v>
      </c>
      <c r="E7" s="44" t="s">
        <v>12</v>
      </c>
      <c r="F7" s="42" t="s">
        <v>13</v>
      </c>
      <c r="G7" s="43" t="s">
        <v>14</v>
      </c>
      <c r="H7" s="42" t="s">
        <v>12</v>
      </c>
      <c r="I7" s="44" t="s">
        <v>13</v>
      </c>
      <c r="J7" s="43" t="s">
        <v>14</v>
      </c>
      <c r="K7" s="45" t="s">
        <v>12</v>
      </c>
      <c r="L7" s="45" t="s">
        <v>13</v>
      </c>
      <c r="M7" s="46" t="s">
        <v>14</v>
      </c>
      <c r="N7" s="45" t="s">
        <v>13</v>
      </c>
      <c r="O7" s="45" t="s">
        <v>15</v>
      </c>
    </row>
    <row r="8" spans="1:15" ht="21">
      <c r="A8" s="47"/>
      <c r="B8" s="48" t="s">
        <v>16</v>
      </c>
      <c r="C8" s="49" t="s">
        <v>17</v>
      </c>
      <c r="D8" s="50"/>
      <c r="E8" s="51" t="s">
        <v>16</v>
      </c>
      <c r="F8" s="49" t="s">
        <v>17</v>
      </c>
      <c r="G8" s="50"/>
      <c r="H8" s="51" t="s">
        <v>16</v>
      </c>
      <c r="I8" s="49" t="s">
        <v>17</v>
      </c>
      <c r="J8" s="52"/>
      <c r="K8" s="51" t="s">
        <v>16</v>
      </c>
      <c r="L8" s="49" t="s">
        <v>17</v>
      </c>
      <c r="M8" s="53"/>
      <c r="N8" s="49" t="s">
        <v>18</v>
      </c>
      <c r="O8" s="51" t="s">
        <v>17</v>
      </c>
    </row>
    <row r="9" spans="1:19" ht="18" customHeight="1">
      <c r="A9" s="54">
        <v>2496</v>
      </c>
      <c r="B9" s="55">
        <v>279.71</v>
      </c>
      <c r="C9" s="56">
        <v>416</v>
      </c>
      <c r="D9" s="57">
        <v>34567</v>
      </c>
      <c r="E9" s="55">
        <v>279.54</v>
      </c>
      <c r="F9" s="56">
        <v>396</v>
      </c>
      <c r="G9" s="57">
        <v>34567</v>
      </c>
      <c r="H9" s="58">
        <v>276.48</v>
      </c>
      <c r="I9" s="59">
        <v>63</v>
      </c>
      <c r="J9" s="60">
        <v>37399</v>
      </c>
      <c r="K9" s="55">
        <v>276.68</v>
      </c>
      <c r="L9" s="56">
        <v>14</v>
      </c>
      <c r="M9" s="57">
        <v>34404</v>
      </c>
      <c r="N9" s="61">
        <v>1621.182</v>
      </c>
      <c r="O9" s="62">
        <v>51.4071948654</v>
      </c>
      <c r="Q9" s="6">
        <f aca="true" t="shared" si="0" ref="Q9:Q19">B9-$Q$4</f>
        <v>3.909999999999968</v>
      </c>
      <c r="S9" s="23">
        <f aca="true" t="shared" si="1" ref="S9:S26">H9-$Q$4</f>
        <v>0.6800000000000068</v>
      </c>
    </row>
    <row r="10" spans="1:23" ht="18" customHeight="1">
      <c r="A10" s="63">
        <v>2497</v>
      </c>
      <c r="B10" s="64">
        <v>278.55</v>
      </c>
      <c r="C10" s="65">
        <v>275</v>
      </c>
      <c r="D10" s="66">
        <v>34598</v>
      </c>
      <c r="E10" s="64">
        <v>278.44</v>
      </c>
      <c r="F10" s="65">
        <v>268</v>
      </c>
      <c r="G10" s="66">
        <v>34598</v>
      </c>
      <c r="H10" s="64">
        <v>276.45</v>
      </c>
      <c r="I10" s="65">
        <v>5.8</v>
      </c>
      <c r="J10" s="66">
        <v>34420</v>
      </c>
      <c r="K10" s="67">
        <v>279.54</v>
      </c>
      <c r="L10" s="68">
        <v>8.7</v>
      </c>
      <c r="M10" s="69">
        <v>37309</v>
      </c>
      <c r="N10" s="70">
        <v>921.379</v>
      </c>
      <c r="O10" s="71">
        <v>29.2166516763</v>
      </c>
      <c r="Q10" s="6">
        <f t="shared" si="0"/>
        <v>2.75</v>
      </c>
      <c r="S10" s="23">
        <f t="shared" si="1"/>
        <v>0.6499999999999773</v>
      </c>
      <c r="U10" s="72"/>
      <c r="V10" s="73"/>
      <c r="W10" s="74"/>
    </row>
    <row r="11" spans="1:19" ht="18" customHeight="1">
      <c r="A11" s="63">
        <v>2498</v>
      </c>
      <c r="B11" s="64">
        <v>278.64</v>
      </c>
      <c r="C11" s="65">
        <v>218</v>
      </c>
      <c r="D11" s="66">
        <v>34493</v>
      </c>
      <c r="E11" s="64">
        <v>278.34</v>
      </c>
      <c r="F11" s="65">
        <v>175</v>
      </c>
      <c r="G11" s="66">
        <v>34493</v>
      </c>
      <c r="H11" s="75">
        <v>276.39</v>
      </c>
      <c r="I11" s="76">
        <v>3.71</v>
      </c>
      <c r="J11" s="66">
        <v>34443</v>
      </c>
      <c r="K11" s="64">
        <v>276.39</v>
      </c>
      <c r="L11" s="65">
        <v>3.71</v>
      </c>
      <c r="M11" s="66">
        <v>34443</v>
      </c>
      <c r="N11" s="70">
        <v>907.495</v>
      </c>
      <c r="O11" s="71">
        <v>28.776394201500004</v>
      </c>
      <c r="Q11" s="6">
        <f t="shared" si="0"/>
        <v>2.839999999999975</v>
      </c>
      <c r="S11" s="23">
        <f t="shared" si="1"/>
        <v>0.589999999999975</v>
      </c>
    </row>
    <row r="12" spans="1:19" ht="18" customHeight="1">
      <c r="A12" s="63">
        <v>2499</v>
      </c>
      <c r="B12" s="64">
        <v>280.78</v>
      </c>
      <c r="C12" s="65">
        <v>860</v>
      </c>
      <c r="D12" s="66">
        <v>34600</v>
      </c>
      <c r="E12" s="64">
        <v>280.34</v>
      </c>
      <c r="F12" s="65">
        <v>650</v>
      </c>
      <c r="G12" s="66">
        <v>34600</v>
      </c>
      <c r="H12" s="67">
        <v>276.38</v>
      </c>
      <c r="I12" s="68">
        <v>5.2</v>
      </c>
      <c r="J12" s="69">
        <v>37348</v>
      </c>
      <c r="K12" s="64">
        <v>276.39</v>
      </c>
      <c r="L12" s="65">
        <v>5.4</v>
      </c>
      <c r="M12" s="66">
        <v>34425</v>
      </c>
      <c r="N12" s="70">
        <v>1389.977</v>
      </c>
      <c r="O12" s="71">
        <v>44.07575367690001</v>
      </c>
      <c r="Q12" s="6">
        <f t="shared" si="0"/>
        <v>4.979999999999961</v>
      </c>
      <c r="S12" s="23">
        <f t="shared" si="1"/>
        <v>0.5799999999999841</v>
      </c>
    </row>
    <row r="13" spans="1:19" ht="18" customHeight="1">
      <c r="A13" s="63">
        <v>2500</v>
      </c>
      <c r="B13" s="64">
        <v>278.04</v>
      </c>
      <c r="C13" s="65">
        <v>114</v>
      </c>
      <c r="D13" s="66">
        <v>34584</v>
      </c>
      <c r="E13" s="64">
        <v>277.95</v>
      </c>
      <c r="F13" s="65">
        <v>105</v>
      </c>
      <c r="G13" s="66">
        <v>34584</v>
      </c>
      <c r="H13" s="67">
        <v>276.17</v>
      </c>
      <c r="I13" s="76" t="s">
        <v>19</v>
      </c>
      <c r="J13" s="69">
        <v>37358</v>
      </c>
      <c r="K13" s="64">
        <v>276.24</v>
      </c>
      <c r="L13" s="65">
        <v>0.8</v>
      </c>
      <c r="M13" s="66">
        <v>34436</v>
      </c>
      <c r="N13" s="70">
        <v>602.378</v>
      </c>
      <c r="O13" s="71">
        <v>19.1012256666</v>
      </c>
      <c r="Q13" s="6">
        <f t="shared" si="0"/>
        <v>2.240000000000009</v>
      </c>
      <c r="S13" s="23">
        <f t="shared" si="1"/>
        <v>0.37000000000000455</v>
      </c>
    </row>
    <row r="14" spans="1:19" ht="18" customHeight="1">
      <c r="A14" s="63">
        <v>2501</v>
      </c>
      <c r="B14" s="64">
        <v>278.22</v>
      </c>
      <c r="C14" s="65">
        <v>226</v>
      </c>
      <c r="D14" s="66">
        <v>34585</v>
      </c>
      <c r="E14" s="64">
        <v>277.95</v>
      </c>
      <c r="F14" s="65">
        <v>145</v>
      </c>
      <c r="G14" s="66">
        <v>34585</v>
      </c>
      <c r="H14" s="67">
        <v>276.19</v>
      </c>
      <c r="I14" s="76" t="s">
        <v>19</v>
      </c>
      <c r="J14" s="69">
        <v>37359</v>
      </c>
      <c r="K14" s="64">
        <v>276.34</v>
      </c>
      <c r="L14" s="65">
        <v>2.5</v>
      </c>
      <c r="M14" s="66">
        <v>34449</v>
      </c>
      <c r="N14" s="70">
        <v>593.739</v>
      </c>
      <c r="O14" s="71">
        <v>18.827285568300002</v>
      </c>
      <c r="Q14" s="6">
        <f t="shared" si="0"/>
        <v>2.420000000000016</v>
      </c>
      <c r="S14" s="23">
        <f t="shared" si="1"/>
        <v>0.38999999999998636</v>
      </c>
    </row>
    <row r="15" spans="1:19" ht="18" customHeight="1">
      <c r="A15" s="63">
        <v>2502</v>
      </c>
      <c r="B15" s="64">
        <v>279.59</v>
      </c>
      <c r="C15" s="65">
        <v>511</v>
      </c>
      <c r="D15" s="66">
        <v>34605</v>
      </c>
      <c r="E15" s="64">
        <v>279.44</v>
      </c>
      <c r="F15" s="65">
        <v>472</v>
      </c>
      <c r="G15" s="66">
        <v>34605</v>
      </c>
      <c r="H15" s="77">
        <v>276.3</v>
      </c>
      <c r="I15" s="76">
        <v>2.65</v>
      </c>
      <c r="J15" s="69">
        <v>37358</v>
      </c>
      <c r="K15" s="64">
        <v>276.3</v>
      </c>
      <c r="L15" s="65">
        <v>2.5</v>
      </c>
      <c r="M15" s="66">
        <v>34438</v>
      </c>
      <c r="N15" s="70">
        <v>1127.848</v>
      </c>
      <c r="O15" s="71">
        <v>35.7637217256</v>
      </c>
      <c r="Q15" s="6">
        <f t="shared" si="0"/>
        <v>3.7899999999999636</v>
      </c>
      <c r="S15" s="23">
        <f t="shared" si="1"/>
        <v>0.5</v>
      </c>
    </row>
    <row r="16" spans="1:19" ht="18" customHeight="1">
      <c r="A16" s="63">
        <v>2503</v>
      </c>
      <c r="B16" s="64">
        <v>280.59</v>
      </c>
      <c r="C16" s="78">
        <v>1030</v>
      </c>
      <c r="D16" s="66">
        <v>34567</v>
      </c>
      <c r="E16" s="64">
        <v>280.13</v>
      </c>
      <c r="F16" s="65">
        <v>770</v>
      </c>
      <c r="G16" s="66">
        <v>34567</v>
      </c>
      <c r="H16" s="67">
        <v>276.36</v>
      </c>
      <c r="I16" s="68">
        <v>8.3</v>
      </c>
      <c r="J16" s="69">
        <v>37369</v>
      </c>
      <c r="K16" s="64">
        <v>276.36</v>
      </c>
      <c r="L16" s="65">
        <v>4.02</v>
      </c>
      <c r="M16" s="66">
        <v>34433</v>
      </c>
      <c r="N16" s="70">
        <v>1040.246</v>
      </c>
      <c r="O16" s="71">
        <v>32.985888586200005</v>
      </c>
      <c r="Q16" s="6">
        <f t="shared" si="0"/>
        <v>4.789999999999964</v>
      </c>
      <c r="S16" s="23">
        <f t="shared" si="1"/>
        <v>0.5600000000000023</v>
      </c>
    </row>
    <row r="17" spans="1:19" ht="18" customHeight="1">
      <c r="A17" s="63">
        <v>2504</v>
      </c>
      <c r="B17" s="64">
        <v>279.23</v>
      </c>
      <c r="C17" s="65">
        <v>370</v>
      </c>
      <c r="D17" s="66">
        <v>34587</v>
      </c>
      <c r="E17" s="64">
        <v>279.21</v>
      </c>
      <c r="F17" s="65">
        <v>365</v>
      </c>
      <c r="G17" s="66">
        <v>34587</v>
      </c>
      <c r="H17" s="67">
        <v>276.02</v>
      </c>
      <c r="I17" s="76" t="s">
        <v>19</v>
      </c>
      <c r="J17" s="69">
        <v>37358</v>
      </c>
      <c r="K17" s="64">
        <v>276.48</v>
      </c>
      <c r="L17" s="65">
        <v>6.1</v>
      </c>
      <c r="M17" s="66">
        <v>34436</v>
      </c>
      <c r="N17" s="70">
        <v>1739.8509999999999</v>
      </c>
      <c r="O17" s="71">
        <v>55.1701532547</v>
      </c>
      <c r="Q17" s="6">
        <f t="shared" si="0"/>
        <v>3.430000000000007</v>
      </c>
      <c r="S17" s="79">
        <f t="shared" si="1"/>
        <v>0.21999999999997044</v>
      </c>
    </row>
    <row r="18" spans="1:19" ht="18" customHeight="1">
      <c r="A18" s="63">
        <v>2505</v>
      </c>
      <c r="B18" s="64">
        <v>280.52</v>
      </c>
      <c r="C18" s="65">
        <v>770</v>
      </c>
      <c r="D18" s="66">
        <v>34607</v>
      </c>
      <c r="E18" s="64">
        <v>280.04</v>
      </c>
      <c r="F18" s="65">
        <v>603</v>
      </c>
      <c r="G18" s="66">
        <v>34606</v>
      </c>
      <c r="H18" s="67">
        <v>276.54</v>
      </c>
      <c r="I18" s="68">
        <v>7.5</v>
      </c>
      <c r="J18" s="69">
        <v>37346</v>
      </c>
      <c r="K18" s="64">
        <v>276.54</v>
      </c>
      <c r="L18" s="65">
        <v>7.5</v>
      </c>
      <c r="M18" s="66">
        <v>34424</v>
      </c>
      <c r="N18" s="70">
        <v>1339.5030000000002</v>
      </c>
      <c r="O18" s="71">
        <v>42.475238279100004</v>
      </c>
      <c r="Q18" s="6">
        <f t="shared" si="0"/>
        <v>4.71999999999997</v>
      </c>
      <c r="S18" s="23">
        <f t="shared" si="1"/>
        <v>0.7400000000000091</v>
      </c>
    </row>
    <row r="19" spans="1:19" ht="18" customHeight="1">
      <c r="A19" s="63">
        <v>2506</v>
      </c>
      <c r="B19" s="64">
        <v>279.28</v>
      </c>
      <c r="C19" s="65">
        <v>377</v>
      </c>
      <c r="D19" s="66">
        <v>34636</v>
      </c>
      <c r="E19" s="64">
        <v>279.07</v>
      </c>
      <c r="F19" s="65">
        <v>333</v>
      </c>
      <c r="G19" s="66">
        <v>34636</v>
      </c>
      <c r="H19" s="67">
        <v>276.52</v>
      </c>
      <c r="I19" s="68">
        <v>7</v>
      </c>
      <c r="J19" s="69">
        <v>37379</v>
      </c>
      <c r="K19" s="64">
        <v>276.52</v>
      </c>
      <c r="L19" s="65">
        <v>7</v>
      </c>
      <c r="M19" s="66">
        <v>34432</v>
      </c>
      <c r="N19" s="70">
        <v>1895.365</v>
      </c>
      <c r="O19" s="71">
        <v>60.1014555405</v>
      </c>
      <c r="Q19" s="6">
        <f t="shared" si="0"/>
        <v>3.4799999999999613</v>
      </c>
      <c r="S19" s="23">
        <f t="shared" si="1"/>
        <v>0.7199999999999704</v>
      </c>
    </row>
    <row r="20" spans="1:19" ht="18" customHeight="1">
      <c r="A20" s="63">
        <v>2507</v>
      </c>
      <c r="B20" s="67" t="s">
        <v>19</v>
      </c>
      <c r="C20" s="80" t="s">
        <v>19</v>
      </c>
      <c r="D20" s="69" t="s">
        <v>19</v>
      </c>
      <c r="E20" s="67" t="s">
        <v>19</v>
      </c>
      <c r="F20" s="80" t="s">
        <v>19</v>
      </c>
      <c r="G20" s="69" t="s">
        <v>19</v>
      </c>
      <c r="H20" s="67">
        <v>276.94</v>
      </c>
      <c r="I20" s="68">
        <v>22</v>
      </c>
      <c r="J20" s="69">
        <v>37346</v>
      </c>
      <c r="K20" s="64">
        <v>276.95</v>
      </c>
      <c r="L20" s="65">
        <v>13</v>
      </c>
      <c r="M20" s="66">
        <v>34427</v>
      </c>
      <c r="N20" s="70">
        <v>2239.832</v>
      </c>
      <c r="O20" s="71">
        <v>71.02440077039999</v>
      </c>
      <c r="Q20" s="10" t="s">
        <v>20</v>
      </c>
      <c r="S20" s="23">
        <f t="shared" si="1"/>
        <v>1.1399999999999864</v>
      </c>
    </row>
    <row r="21" spans="1:19" ht="18" customHeight="1">
      <c r="A21" s="63">
        <v>2508</v>
      </c>
      <c r="B21" s="64">
        <v>279.52</v>
      </c>
      <c r="C21" s="65">
        <v>382</v>
      </c>
      <c r="D21" s="66">
        <v>34635</v>
      </c>
      <c r="E21" s="64">
        <v>279.49</v>
      </c>
      <c r="F21" s="65">
        <v>375</v>
      </c>
      <c r="G21" s="66">
        <v>34636</v>
      </c>
      <c r="H21" s="67">
        <v>276.24</v>
      </c>
      <c r="I21" s="76" t="s">
        <v>19</v>
      </c>
      <c r="J21" s="69">
        <v>37407</v>
      </c>
      <c r="K21" s="64">
        <v>276.81</v>
      </c>
      <c r="L21" s="65">
        <v>6.9</v>
      </c>
      <c r="M21" s="66">
        <v>34424</v>
      </c>
      <c r="N21" s="70">
        <v>1500.792</v>
      </c>
      <c r="O21" s="71">
        <v>47.5896640824</v>
      </c>
      <c r="Q21" s="6">
        <f aca="true" t="shared" si="2" ref="Q21:Q64">B21-$Q$4</f>
        <v>3.7199999999999704</v>
      </c>
      <c r="S21" s="23">
        <f t="shared" si="1"/>
        <v>0.4399999999999977</v>
      </c>
    </row>
    <row r="22" spans="1:19" ht="18" customHeight="1">
      <c r="A22" s="63">
        <v>2509</v>
      </c>
      <c r="B22" s="64">
        <v>279.85</v>
      </c>
      <c r="C22" s="65">
        <v>459</v>
      </c>
      <c r="D22" s="66">
        <v>34596</v>
      </c>
      <c r="E22" s="64">
        <v>279.56</v>
      </c>
      <c r="F22" s="65">
        <v>391</v>
      </c>
      <c r="G22" s="66">
        <v>34596</v>
      </c>
      <c r="H22" s="67">
        <v>276.8</v>
      </c>
      <c r="I22" s="68">
        <v>6.5</v>
      </c>
      <c r="J22" s="69">
        <v>37375</v>
      </c>
      <c r="K22" s="64">
        <v>276.8</v>
      </c>
      <c r="L22" s="65">
        <v>6.5</v>
      </c>
      <c r="M22" s="66">
        <v>34454</v>
      </c>
      <c r="N22" s="70">
        <v>1192.025</v>
      </c>
      <c r="O22" s="71">
        <v>37.798755142500006</v>
      </c>
      <c r="Q22" s="6">
        <f t="shared" si="2"/>
        <v>4.050000000000011</v>
      </c>
      <c r="S22" s="23">
        <f t="shared" si="1"/>
        <v>1</v>
      </c>
    </row>
    <row r="23" spans="1:19" ht="18" customHeight="1">
      <c r="A23" s="63">
        <v>2510</v>
      </c>
      <c r="B23" s="64">
        <v>279.42</v>
      </c>
      <c r="C23" s="65">
        <v>359</v>
      </c>
      <c r="D23" s="66">
        <v>34604</v>
      </c>
      <c r="E23" s="64">
        <v>279.27</v>
      </c>
      <c r="F23" s="65">
        <v>326</v>
      </c>
      <c r="G23" s="66">
        <v>34604</v>
      </c>
      <c r="H23" s="67">
        <v>276.79</v>
      </c>
      <c r="I23" s="68">
        <v>6.1</v>
      </c>
      <c r="J23" s="69">
        <v>37386</v>
      </c>
      <c r="K23" s="64">
        <v>276.8</v>
      </c>
      <c r="L23" s="65">
        <v>6.5</v>
      </c>
      <c r="M23" s="66">
        <v>34442</v>
      </c>
      <c r="N23" s="70">
        <v>1074.5910000000001</v>
      </c>
      <c r="O23" s="71">
        <v>34.074958232700006</v>
      </c>
      <c r="Q23" s="6">
        <f t="shared" si="2"/>
        <v>3.6200000000000045</v>
      </c>
      <c r="S23" s="23">
        <f t="shared" si="1"/>
        <v>0.9900000000000091</v>
      </c>
    </row>
    <row r="24" spans="1:19" ht="18" customHeight="1">
      <c r="A24" s="63">
        <v>2511</v>
      </c>
      <c r="B24" s="64">
        <v>278.58</v>
      </c>
      <c r="C24" s="65">
        <v>196</v>
      </c>
      <c r="D24" s="66">
        <v>34609</v>
      </c>
      <c r="E24" s="64">
        <v>278.39</v>
      </c>
      <c r="F24" s="65">
        <v>166</v>
      </c>
      <c r="G24" s="66">
        <v>34610</v>
      </c>
      <c r="H24" s="75">
        <v>276.78</v>
      </c>
      <c r="I24" s="68">
        <v>5.8</v>
      </c>
      <c r="J24" s="66">
        <v>34483</v>
      </c>
      <c r="K24" s="64">
        <v>276.79</v>
      </c>
      <c r="L24" s="65">
        <v>6.15</v>
      </c>
      <c r="M24" s="66">
        <v>34483</v>
      </c>
      <c r="N24" s="70">
        <v>970.277</v>
      </c>
      <c r="O24" s="71">
        <v>30.767192586900002</v>
      </c>
      <c r="Q24" s="6">
        <f t="shared" si="2"/>
        <v>2.7799999999999727</v>
      </c>
      <c r="S24" s="23">
        <f t="shared" si="1"/>
        <v>0.9799999999999613</v>
      </c>
    </row>
    <row r="25" spans="1:19" ht="18" customHeight="1">
      <c r="A25" s="63">
        <v>2512</v>
      </c>
      <c r="B25" s="64">
        <v>279.81</v>
      </c>
      <c r="C25" s="65">
        <v>449</v>
      </c>
      <c r="D25" s="66">
        <v>34575</v>
      </c>
      <c r="E25" s="64">
        <v>279.17</v>
      </c>
      <c r="F25" s="65">
        <v>305</v>
      </c>
      <c r="G25" s="66">
        <v>34581</v>
      </c>
      <c r="H25" s="67">
        <v>276.35</v>
      </c>
      <c r="I25" s="68" t="s">
        <v>19</v>
      </c>
      <c r="J25" s="69">
        <v>37405</v>
      </c>
      <c r="K25" s="64">
        <v>276.75</v>
      </c>
      <c r="L25" s="65">
        <v>4.75</v>
      </c>
      <c r="M25" s="66">
        <v>34449</v>
      </c>
      <c r="N25" s="70">
        <v>1399.9289999999999</v>
      </c>
      <c r="O25" s="71">
        <v>44.3913286113</v>
      </c>
      <c r="Q25" s="6">
        <f t="shared" si="2"/>
        <v>4.009999999999991</v>
      </c>
      <c r="S25" s="23">
        <f t="shared" si="1"/>
        <v>0.5500000000000114</v>
      </c>
    </row>
    <row r="26" spans="1:19" ht="18" customHeight="1">
      <c r="A26" s="63">
        <v>2513</v>
      </c>
      <c r="B26" s="64">
        <v>280.8</v>
      </c>
      <c r="C26" s="65">
        <v>733</v>
      </c>
      <c r="D26" s="66">
        <v>34566</v>
      </c>
      <c r="E26" s="64">
        <v>279.68</v>
      </c>
      <c r="F26" s="65">
        <v>421</v>
      </c>
      <c r="G26" s="66">
        <v>34567</v>
      </c>
      <c r="H26" s="75">
        <v>276.83</v>
      </c>
      <c r="I26" s="68">
        <v>7.2</v>
      </c>
      <c r="J26" s="66">
        <v>34443</v>
      </c>
      <c r="K26" s="64">
        <v>276.83</v>
      </c>
      <c r="L26" s="65">
        <v>7.2</v>
      </c>
      <c r="M26" s="66">
        <v>34443</v>
      </c>
      <c r="N26" s="70">
        <v>1471.8059999999998</v>
      </c>
      <c r="O26" s="71">
        <v>46.670526718199994</v>
      </c>
      <c r="Q26" s="6">
        <f t="shared" si="2"/>
        <v>5</v>
      </c>
      <c r="S26" s="23">
        <f t="shared" si="1"/>
        <v>1.0299999999999727</v>
      </c>
    </row>
    <row r="27" spans="1:19" ht="18" customHeight="1">
      <c r="A27" s="63">
        <v>2514</v>
      </c>
      <c r="B27" s="64">
        <v>280.19</v>
      </c>
      <c r="C27" s="65">
        <v>491</v>
      </c>
      <c r="D27" s="66">
        <v>34576</v>
      </c>
      <c r="E27" s="64">
        <v>279.87</v>
      </c>
      <c r="F27" s="65">
        <v>425</v>
      </c>
      <c r="G27" s="66">
        <v>34576</v>
      </c>
      <c r="H27" s="67" t="s">
        <v>19</v>
      </c>
      <c r="I27" s="76" t="s">
        <v>19</v>
      </c>
      <c r="J27" s="69" t="s">
        <v>19</v>
      </c>
      <c r="K27" s="64">
        <v>276.83</v>
      </c>
      <c r="L27" s="65">
        <v>5.9</v>
      </c>
      <c r="M27" s="66">
        <v>34473</v>
      </c>
      <c r="N27" s="70">
        <v>1335.7270000000003</v>
      </c>
      <c r="O27" s="71">
        <v>42.35550245190001</v>
      </c>
      <c r="Q27" s="6">
        <f t="shared" si="2"/>
        <v>4.389999999999986</v>
      </c>
      <c r="S27" s="81" t="s">
        <v>20</v>
      </c>
    </row>
    <row r="28" spans="1:19" ht="18" customHeight="1">
      <c r="A28" s="63">
        <v>2515</v>
      </c>
      <c r="B28" s="64">
        <v>278.98</v>
      </c>
      <c r="C28" s="65">
        <v>262</v>
      </c>
      <c r="D28" s="66">
        <v>34661</v>
      </c>
      <c r="E28" s="64">
        <v>278.68</v>
      </c>
      <c r="F28" s="65">
        <v>213</v>
      </c>
      <c r="G28" s="66">
        <v>34558</v>
      </c>
      <c r="H28" s="75">
        <v>276.74</v>
      </c>
      <c r="I28" s="76">
        <v>3.28</v>
      </c>
      <c r="J28" s="66">
        <v>34478</v>
      </c>
      <c r="K28" s="64">
        <v>276.74</v>
      </c>
      <c r="L28" s="65">
        <v>3.28</v>
      </c>
      <c r="M28" s="66">
        <v>34478</v>
      </c>
      <c r="N28" s="70">
        <v>893.602</v>
      </c>
      <c r="O28" s="71">
        <v>28.3358513394</v>
      </c>
      <c r="Q28" s="6">
        <f t="shared" si="2"/>
        <v>3.180000000000007</v>
      </c>
      <c r="S28" s="23">
        <f aca="true" t="shared" si="3" ref="S28:S36">H28-$Q$4</f>
        <v>0.9399999999999977</v>
      </c>
    </row>
    <row r="29" spans="1:19" ht="18" customHeight="1">
      <c r="A29" s="63">
        <v>2516</v>
      </c>
      <c r="B29" s="64">
        <v>280.52</v>
      </c>
      <c r="C29" s="65">
        <v>565</v>
      </c>
      <c r="D29" s="66">
        <v>34598</v>
      </c>
      <c r="E29" s="64">
        <v>280.07</v>
      </c>
      <c r="F29" s="65">
        <v>458</v>
      </c>
      <c r="G29" s="66">
        <v>34598</v>
      </c>
      <c r="H29" s="75">
        <v>276.74</v>
      </c>
      <c r="I29" s="76">
        <v>3.28</v>
      </c>
      <c r="J29" s="66">
        <v>34450</v>
      </c>
      <c r="K29" s="64">
        <v>276.74</v>
      </c>
      <c r="L29" s="65">
        <v>3.28</v>
      </c>
      <c r="M29" s="66">
        <v>34450</v>
      </c>
      <c r="N29" s="70">
        <v>1253.788</v>
      </c>
      <c r="O29" s="71">
        <v>39.7572413436</v>
      </c>
      <c r="Q29" s="6">
        <f t="shared" si="2"/>
        <v>4.71999999999997</v>
      </c>
      <c r="S29" s="23">
        <f t="shared" si="3"/>
        <v>0.9399999999999977</v>
      </c>
    </row>
    <row r="30" spans="1:19" ht="18" customHeight="1">
      <c r="A30" s="63">
        <v>2517</v>
      </c>
      <c r="B30" s="64">
        <v>278.39</v>
      </c>
      <c r="C30" s="65">
        <v>171</v>
      </c>
      <c r="D30" s="66">
        <v>34644</v>
      </c>
      <c r="E30" s="64">
        <v>278.11</v>
      </c>
      <c r="F30" s="65">
        <v>130</v>
      </c>
      <c r="G30" s="66">
        <v>34559</v>
      </c>
      <c r="H30" s="75">
        <v>276.78</v>
      </c>
      <c r="I30" s="76">
        <v>4.56</v>
      </c>
      <c r="J30" s="66">
        <v>34463</v>
      </c>
      <c r="K30" s="64">
        <v>276.79</v>
      </c>
      <c r="L30" s="65">
        <v>4.88</v>
      </c>
      <c r="M30" s="66">
        <v>34463</v>
      </c>
      <c r="N30" s="70">
        <v>1032.279</v>
      </c>
      <c r="O30" s="71">
        <v>32.7332574063</v>
      </c>
      <c r="Q30" s="6">
        <f t="shared" si="2"/>
        <v>2.589999999999975</v>
      </c>
      <c r="S30" s="23">
        <f t="shared" si="3"/>
        <v>0.9799999999999613</v>
      </c>
    </row>
    <row r="31" spans="1:19" ht="18" customHeight="1">
      <c r="A31" s="63">
        <v>2518</v>
      </c>
      <c r="B31" s="64">
        <v>280.49</v>
      </c>
      <c r="C31" s="65">
        <v>518</v>
      </c>
      <c r="D31" s="66">
        <v>34600</v>
      </c>
      <c r="E31" s="64">
        <v>279.92</v>
      </c>
      <c r="F31" s="65">
        <v>409</v>
      </c>
      <c r="G31" s="66">
        <v>34600</v>
      </c>
      <c r="H31" s="64">
        <v>276.7</v>
      </c>
      <c r="I31" s="68">
        <v>2.8</v>
      </c>
      <c r="J31" s="66">
        <v>34455</v>
      </c>
      <c r="K31" s="64">
        <v>276.8</v>
      </c>
      <c r="L31" s="65">
        <v>6.4</v>
      </c>
      <c r="M31" s="66">
        <v>34455</v>
      </c>
      <c r="N31" s="70">
        <v>1390.4279999999997</v>
      </c>
      <c r="O31" s="71">
        <v>44.090054751599986</v>
      </c>
      <c r="Q31" s="6">
        <f t="shared" si="2"/>
        <v>4.689999999999998</v>
      </c>
      <c r="S31" s="23">
        <f t="shared" si="3"/>
        <v>0.8999999999999773</v>
      </c>
    </row>
    <row r="32" spans="1:19" ht="18" customHeight="1">
      <c r="A32" s="63">
        <v>2519</v>
      </c>
      <c r="B32" s="64">
        <v>279.12</v>
      </c>
      <c r="C32" s="65">
        <v>394</v>
      </c>
      <c r="D32" s="66">
        <v>34635</v>
      </c>
      <c r="E32" s="64">
        <v>278.67</v>
      </c>
      <c r="F32" s="65">
        <v>282</v>
      </c>
      <c r="G32" s="66">
        <v>34601</v>
      </c>
      <c r="H32" s="67">
        <v>276.79</v>
      </c>
      <c r="I32" s="68">
        <v>4.6</v>
      </c>
      <c r="J32" s="69">
        <v>37385</v>
      </c>
      <c r="K32" s="64">
        <v>276.8</v>
      </c>
      <c r="L32" s="65">
        <v>5</v>
      </c>
      <c r="M32" s="66">
        <v>34414</v>
      </c>
      <c r="N32" s="70">
        <v>970.283</v>
      </c>
      <c r="O32" s="71">
        <v>30.767382845100002</v>
      </c>
      <c r="Q32" s="6">
        <f t="shared" si="2"/>
        <v>3.319999999999993</v>
      </c>
      <c r="S32" s="23">
        <f t="shared" si="3"/>
        <v>0.9900000000000091</v>
      </c>
    </row>
    <row r="33" spans="1:19" ht="18" customHeight="1">
      <c r="A33" s="63">
        <v>2520</v>
      </c>
      <c r="B33" s="64">
        <v>280.1</v>
      </c>
      <c r="C33" s="65">
        <v>558</v>
      </c>
      <c r="D33" s="66">
        <v>34592</v>
      </c>
      <c r="E33" s="64">
        <v>279.4</v>
      </c>
      <c r="F33" s="65">
        <v>390</v>
      </c>
      <c r="G33" s="66">
        <v>34592</v>
      </c>
      <c r="H33" s="67">
        <v>276.8</v>
      </c>
      <c r="I33" s="68">
        <v>7</v>
      </c>
      <c r="J33" s="69">
        <v>37346</v>
      </c>
      <c r="K33" s="64">
        <v>276.77</v>
      </c>
      <c r="L33" s="65">
        <v>5.8</v>
      </c>
      <c r="M33" s="66">
        <v>34461</v>
      </c>
      <c r="N33" s="70">
        <v>1236.6360000000002</v>
      </c>
      <c r="O33" s="71">
        <v>39.21335656920001</v>
      </c>
      <c r="Q33" s="6">
        <f t="shared" si="2"/>
        <v>4.300000000000011</v>
      </c>
      <c r="S33" s="23">
        <f t="shared" si="3"/>
        <v>1</v>
      </c>
    </row>
    <row r="34" spans="1:19" ht="18" customHeight="1">
      <c r="A34" s="63">
        <v>2521</v>
      </c>
      <c r="B34" s="64">
        <v>280.8</v>
      </c>
      <c r="C34" s="65">
        <v>687</v>
      </c>
      <c r="D34" s="66">
        <v>34461</v>
      </c>
      <c r="E34" s="64">
        <v>279.6</v>
      </c>
      <c r="F34" s="65">
        <v>366</v>
      </c>
      <c r="G34" s="66">
        <v>34560</v>
      </c>
      <c r="H34" s="67">
        <v>276.76</v>
      </c>
      <c r="I34" s="68">
        <v>5.8</v>
      </c>
      <c r="J34" s="69">
        <v>37333</v>
      </c>
      <c r="K34" s="64">
        <v>276.61</v>
      </c>
      <c r="L34" s="65">
        <v>1.75</v>
      </c>
      <c r="M34" s="66">
        <v>34459</v>
      </c>
      <c r="N34" s="70">
        <v>1406.2540000000001</v>
      </c>
      <c r="O34" s="71">
        <v>44.59189246380001</v>
      </c>
      <c r="Q34" s="6">
        <f t="shared" si="2"/>
        <v>5</v>
      </c>
      <c r="S34" s="23">
        <f t="shared" si="3"/>
        <v>0.9599999999999795</v>
      </c>
    </row>
    <row r="35" spans="1:19" ht="18" customHeight="1">
      <c r="A35" s="63">
        <v>2522</v>
      </c>
      <c r="B35" s="64">
        <v>280.35</v>
      </c>
      <c r="C35" s="65">
        <v>538</v>
      </c>
      <c r="D35" s="66">
        <v>34612</v>
      </c>
      <c r="E35" s="64">
        <v>278.93</v>
      </c>
      <c r="F35" s="65">
        <v>226</v>
      </c>
      <c r="G35" s="66">
        <v>34617</v>
      </c>
      <c r="H35" s="75">
        <v>276.71</v>
      </c>
      <c r="I35" s="65">
        <v>4.3</v>
      </c>
      <c r="J35" s="66">
        <v>34404</v>
      </c>
      <c r="K35" s="64">
        <v>276.71</v>
      </c>
      <c r="L35" s="65">
        <v>4.3</v>
      </c>
      <c r="M35" s="66">
        <v>34404</v>
      </c>
      <c r="N35" s="70">
        <v>624.587</v>
      </c>
      <c r="O35" s="71">
        <v>19.8054663939</v>
      </c>
      <c r="Q35" s="6">
        <f t="shared" si="2"/>
        <v>4.550000000000011</v>
      </c>
      <c r="S35" s="23">
        <f t="shared" si="3"/>
        <v>0.9099999999999682</v>
      </c>
    </row>
    <row r="36" spans="1:19" ht="18" customHeight="1">
      <c r="A36" s="63">
        <v>2523</v>
      </c>
      <c r="B36" s="64">
        <v>280.52</v>
      </c>
      <c r="C36" s="65">
        <v>476</v>
      </c>
      <c r="D36" s="66">
        <v>34584</v>
      </c>
      <c r="E36" s="64">
        <v>279.74</v>
      </c>
      <c r="F36" s="65">
        <v>338</v>
      </c>
      <c r="G36" s="66">
        <v>34584</v>
      </c>
      <c r="H36" s="75">
        <v>276.63</v>
      </c>
      <c r="I36" s="65">
        <v>3.6</v>
      </c>
      <c r="J36" s="66">
        <v>34454</v>
      </c>
      <c r="K36" s="64">
        <v>276.63</v>
      </c>
      <c r="L36" s="65">
        <v>3.6</v>
      </c>
      <c r="M36" s="66">
        <v>34454</v>
      </c>
      <c r="N36" s="70">
        <v>966.415</v>
      </c>
      <c r="O36" s="71">
        <v>30.644729725499996</v>
      </c>
      <c r="Q36" s="6">
        <f t="shared" si="2"/>
        <v>4.71999999999997</v>
      </c>
      <c r="S36" s="23">
        <f t="shared" si="3"/>
        <v>0.8299999999999841</v>
      </c>
    </row>
    <row r="37" spans="1:19" ht="18" customHeight="1">
      <c r="A37" s="63">
        <v>2524</v>
      </c>
      <c r="B37" s="64">
        <v>279.02</v>
      </c>
      <c r="C37" s="65">
        <v>241</v>
      </c>
      <c r="D37" s="66">
        <v>34557</v>
      </c>
      <c r="E37" s="64">
        <v>278.39</v>
      </c>
      <c r="F37" s="65">
        <v>147</v>
      </c>
      <c r="G37" s="66">
        <v>34579</v>
      </c>
      <c r="H37" s="67" t="s">
        <v>19</v>
      </c>
      <c r="I37" s="80" t="s">
        <v>19</v>
      </c>
      <c r="J37" s="69" t="s">
        <v>19</v>
      </c>
      <c r="K37" s="64">
        <v>276.69</v>
      </c>
      <c r="L37" s="65">
        <v>3.8</v>
      </c>
      <c r="M37" s="66">
        <v>34426</v>
      </c>
      <c r="N37" s="70">
        <v>845.83</v>
      </c>
      <c r="O37" s="71">
        <v>26.821015551000002</v>
      </c>
      <c r="Q37" s="6">
        <f t="shared" si="2"/>
        <v>3.2199999999999704</v>
      </c>
      <c r="S37" s="81" t="s">
        <v>20</v>
      </c>
    </row>
    <row r="38" spans="1:19" ht="18" customHeight="1">
      <c r="A38" s="63">
        <v>2525</v>
      </c>
      <c r="B38" s="64">
        <v>279.64</v>
      </c>
      <c r="C38" s="65">
        <v>316</v>
      </c>
      <c r="D38" s="66">
        <v>34486</v>
      </c>
      <c r="E38" s="64">
        <v>279.11</v>
      </c>
      <c r="F38" s="65">
        <v>234</v>
      </c>
      <c r="G38" s="66">
        <v>34610</v>
      </c>
      <c r="H38" s="75">
        <v>276.71</v>
      </c>
      <c r="I38" s="65">
        <v>4.3</v>
      </c>
      <c r="J38" s="66">
        <v>34457</v>
      </c>
      <c r="K38" s="64">
        <v>276.72</v>
      </c>
      <c r="L38" s="65">
        <v>4.6</v>
      </c>
      <c r="M38" s="66">
        <v>34457</v>
      </c>
      <c r="N38" s="70">
        <v>1280.09</v>
      </c>
      <c r="O38" s="71">
        <v>40.591269873</v>
      </c>
      <c r="Q38" s="6">
        <f t="shared" si="2"/>
        <v>3.839999999999975</v>
      </c>
      <c r="S38" s="23">
        <f aca="true" t="shared" si="4" ref="S38:S64">H38-$Q$4</f>
        <v>0.9099999999999682</v>
      </c>
    </row>
    <row r="39" spans="1:19" ht="18" customHeight="1">
      <c r="A39" s="63">
        <v>2526</v>
      </c>
      <c r="B39" s="64">
        <v>280.81</v>
      </c>
      <c r="C39" s="65">
        <v>440</v>
      </c>
      <c r="D39" s="66">
        <v>34651</v>
      </c>
      <c r="E39" s="64">
        <v>279.09</v>
      </c>
      <c r="F39" s="65">
        <v>205</v>
      </c>
      <c r="G39" s="66">
        <v>34651</v>
      </c>
      <c r="H39" s="75">
        <v>276.64</v>
      </c>
      <c r="I39" s="65">
        <v>2.3</v>
      </c>
      <c r="J39" s="66">
        <v>34479</v>
      </c>
      <c r="K39" s="64">
        <v>276.65</v>
      </c>
      <c r="L39" s="65">
        <v>2.5</v>
      </c>
      <c r="M39" s="66">
        <v>34479</v>
      </c>
      <c r="N39" s="70">
        <v>821.74</v>
      </c>
      <c r="O39" s="71">
        <v>26.057128878</v>
      </c>
      <c r="Q39" s="6">
        <f t="shared" si="2"/>
        <v>5.009999999999991</v>
      </c>
      <c r="S39" s="23">
        <f t="shared" si="4"/>
        <v>0.839999999999975</v>
      </c>
    </row>
    <row r="40" spans="1:19" ht="18" customHeight="1">
      <c r="A40" s="63">
        <v>2527</v>
      </c>
      <c r="B40" s="64">
        <v>280.23</v>
      </c>
      <c r="C40" s="65">
        <v>358.85</v>
      </c>
      <c r="D40" s="66">
        <v>34628</v>
      </c>
      <c r="E40" s="64">
        <v>278.85</v>
      </c>
      <c r="F40" s="65">
        <v>174</v>
      </c>
      <c r="G40" s="66">
        <v>34628</v>
      </c>
      <c r="H40" s="75">
        <v>276.72</v>
      </c>
      <c r="I40" s="82">
        <v>4.34</v>
      </c>
      <c r="J40" s="66">
        <v>34414</v>
      </c>
      <c r="K40" s="64">
        <v>276.72</v>
      </c>
      <c r="L40" s="65">
        <v>4.34</v>
      </c>
      <c r="M40" s="66">
        <v>34414</v>
      </c>
      <c r="N40" s="70">
        <v>822.7</v>
      </c>
      <c r="O40" s="71">
        <v>26.08757019</v>
      </c>
      <c r="Q40" s="6">
        <f t="shared" si="2"/>
        <v>4.430000000000007</v>
      </c>
      <c r="S40" s="23">
        <f t="shared" si="4"/>
        <v>0.9200000000000159</v>
      </c>
    </row>
    <row r="41" spans="1:19" ht="18" customHeight="1">
      <c r="A41" s="63">
        <v>2528</v>
      </c>
      <c r="B41" s="64">
        <v>280.14</v>
      </c>
      <c r="C41" s="65">
        <v>276.6</v>
      </c>
      <c r="D41" s="66">
        <v>34608</v>
      </c>
      <c r="E41" s="64">
        <v>279.4</v>
      </c>
      <c r="F41" s="65">
        <v>201.3</v>
      </c>
      <c r="G41" s="66">
        <v>34591</v>
      </c>
      <c r="H41" s="75">
        <v>276.69</v>
      </c>
      <c r="I41" s="82">
        <v>3.43</v>
      </c>
      <c r="J41" s="66">
        <v>34438</v>
      </c>
      <c r="K41" s="64">
        <v>276.69</v>
      </c>
      <c r="L41" s="65">
        <v>3.43</v>
      </c>
      <c r="M41" s="66">
        <v>34438</v>
      </c>
      <c r="N41" s="70">
        <v>1163.86</v>
      </c>
      <c r="O41" s="71">
        <v>36.90565144200001</v>
      </c>
      <c r="Q41" s="6">
        <f t="shared" si="2"/>
        <v>4.339999999999975</v>
      </c>
      <c r="S41" s="23">
        <f t="shared" si="4"/>
        <v>0.8899999999999864</v>
      </c>
    </row>
    <row r="42" spans="1:19" ht="18" customHeight="1">
      <c r="A42" s="63">
        <v>2529</v>
      </c>
      <c r="B42" s="64">
        <v>278.74</v>
      </c>
      <c r="C42" s="65">
        <v>134.2</v>
      </c>
      <c r="D42" s="66">
        <v>34527</v>
      </c>
      <c r="E42" s="64">
        <v>278.28</v>
      </c>
      <c r="F42" s="65">
        <v>97.7</v>
      </c>
      <c r="G42" s="66">
        <v>34527</v>
      </c>
      <c r="H42" s="75">
        <v>276.76</v>
      </c>
      <c r="I42" s="82">
        <v>3.51</v>
      </c>
      <c r="J42" s="66">
        <v>34418</v>
      </c>
      <c r="K42" s="64">
        <v>276.76</v>
      </c>
      <c r="L42" s="65">
        <v>3.51</v>
      </c>
      <c r="M42" s="66">
        <v>34418</v>
      </c>
      <c r="N42" s="70">
        <v>664.17</v>
      </c>
      <c r="O42" s="71">
        <v>21.060631449</v>
      </c>
      <c r="Q42" s="6">
        <f t="shared" si="2"/>
        <v>2.9399999999999977</v>
      </c>
      <c r="S42" s="23">
        <f t="shared" si="4"/>
        <v>0.9599999999999795</v>
      </c>
    </row>
    <row r="43" spans="1:19" ht="18" customHeight="1">
      <c r="A43" s="63">
        <v>2530</v>
      </c>
      <c r="B43" s="64">
        <v>280.69</v>
      </c>
      <c r="C43" s="65">
        <v>409</v>
      </c>
      <c r="D43" s="66">
        <v>34605</v>
      </c>
      <c r="E43" s="64">
        <v>279.75</v>
      </c>
      <c r="F43" s="65">
        <v>237.25</v>
      </c>
      <c r="G43" s="66">
        <v>34571</v>
      </c>
      <c r="H43" s="67">
        <v>276.45</v>
      </c>
      <c r="I43" s="80" t="s">
        <v>19</v>
      </c>
      <c r="J43" s="69">
        <v>37339</v>
      </c>
      <c r="K43" s="64">
        <v>276.74</v>
      </c>
      <c r="L43" s="65">
        <v>3</v>
      </c>
      <c r="M43" s="66">
        <v>34426</v>
      </c>
      <c r="N43" s="70">
        <v>1010.02</v>
      </c>
      <c r="O43" s="71">
        <v>32.027431194</v>
      </c>
      <c r="Q43" s="6">
        <f t="shared" si="2"/>
        <v>4.889999999999986</v>
      </c>
      <c r="S43" s="23">
        <f t="shared" si="4"/>
        <v>0.6499999999999773</v>
      </c>
    </row>
    <row r="44" spans="1:19" ht="21">
      <c r="A44" s="63">
        <v>2531</v>
      </c>
      <c r="B44" s="64">
        <v>280.4</v>
      </c>
      <c r="C44" s="65">
        <v>260.5</v>
      </c>
      <c r="D44" s="66">
        <v>34626</v>
      </c>
      <c r="E44" s="64">
        <v>280</v>
      </c>
      <c r="F44" s="65">
        <v>218.5</v>
      </c>
      <c r="G44" s="66">
        <v>34626</v>
      </c>
      <c r="H44" s="75">
        <v>276.83</v>
      </c>
      <c r="I44" s="65">
        <v>2.86</v>
      </c>
      <c r="J44" s="66">
        <v>34432</v>
      </c>
      <c r="K44" s="64">
        <v>276.83</v>
      </c>
      <c r="L44" s="65">
        <v>2.86</v>
      </c>
      <c r="M44" s="66">
        <v>34432</v>
      </c>
      <c r="N44" s="70">
        <v>954.58</v>
      </c>
      <c r="O44" s="71">
        <v>30.269445425999997</v>
      </c>
      <c r="Q44" s="6">
        <f t="shared" si="2"/>
        <v>4.599999999999966</v>
      </c>
      <c r="S44" s="23">
        <f t="shared" si="4"/>
        <v>1.0299999999999727</v>
      </c>
    </row>
    <row r="45" spans="1:19" ht="3" customHeight="1">
      <c r="A45" s="63">
        <v>2532</v>
      </c>
      <c r="B45" s="64">
        <v>280.04</v>
      </c>
      <c r="C45" s="65">
        <v>221.8</v>
      </c>
      <c r="D45" s="66">
        <v>34614</v>
      </c>
      <c r="E45" s="64">
        <v>279.83</v>
      </c>
      <c r="F45" s="65">
        <v>198.3</v>
      </c>
      <c r="G45" s="66">
        <v>34614</v>
      </c>
      <c r="H45" s="67">
        <v>276.8</v>
      </c>
      <c r="I45" s="68">
        <v>2</v>
      </c>
      <c r="J45" s="69">
        <v>37366</v>
      </c>
      <c r="K45" s="64">
        <v>276.9</v>
      </c>
      <c r="L45" s="65">
        <v>4.3</v>
      </c>
      <c r="M45" s="66">
        <v>34460</v>
      </c>
      <c r="N45" s="70">
        <v>912.92</v>
      </c>
      <c r="O45" s="71">
        <v>28.948419324</v>
      </c>
      <c r="Q45" s="6">
        <f t="shared" si="2"/>
        <v>4.240000000000009</v>
      </c>
      <c r="S45" s="23">
        <f t="shared" si="4"/>
        <v>1</v>
      </c>
    </row>
    <row r="46" spans="1:19" ht="18" customHeight="1">
      <c r="A46" s="63">
        <v>2533</v>
      </c>
      <c r="B46" s="64">
        <v>280.96</v>
      </c>
      <c r="C46" s="65">
        <v>328.4</v>
      </c>
      <c r="D46" s="66">
        <v>34577</v>
      </c>
      <c r="E46" s="64">
        <v>279.66</v>
      </c>
      <c r="F46" s="65">
        <v>168.5</v>
      </c>
      <c r="G46" s="66">
        <v>34578</v>
      </c>
      <c r="H46" s="75">
        <v>277.02</v>
      </c>
      <c r="I46" s="65">
        <v>4.12</v>
      </c>
      <c r="J46" s="66">
        <v>34427</v>
      </c>
      <c r="K46" s="64">
        <v>277.02</v>
      </c>
      <c r="L46" s="65">
        <v>4.12</v>
      </c>
      <c r="M46" s="66">
        <v>34427</v>
      </c>
      <c r="N46" s="70">
        <v>892.22</v>
      </c>
      <c r="O46" s="71">
        <v>28.292028534</v>
      </c>
      <c r="Q46" s="6">
        <f t="shared" si="2"/>
        <v>5.159999999999968</v>
      </c>
      <c r="S46" s="23">
        <f t="shared" si="4"/>
        <v>1.2199999999999704</v>
      </c>
    </row>
    <row r="47" spans="1:19" ht="18" customHeight="1">
      <c r="A47" s="63">
        <v>2534</v>
      </c>
      <c r="B47" s="64">
        <v>281.68</v>
      </c>
      <c r="C47" s="65">
        <v>335.6</v>
      </c>
      <c r="D47" s="66">
        <v>34642</v>
      </c>
      <c r="E47" s="64">
        <v>281.16</v>
      </c>
      <c r="F47" s="65">
        <v>293.2</v>
      </c>
      <c r="G47" s="66">
        <v>34642</v>
      </c>
      <c r="H47" s="75">
        <v>277.16</v>
      </c>
      <c r="I47" s="65">
        <v>4.2</v>
      </c>
      <c r="J47" s="66">
        <v>34425</v>
      </c>
      <c r="K47" s="64">
        <v>277.16</v>
      </c>
      <c r="L47" s="65">
        <v>4.2</v>
      </c>
      <c r="M47" s="66">
        <v>34425</v>
      </c>
      <c r="N47" s="70">
        <v>1054.75</v>
      </c>
      <c r="O47" s="71">
        <v>33.445806075</v>
      </c>
      <c r="Q47" s="6">
        <f t="shared" si="2"/>
        <v>5.8799999999999955</v>
      </c>
      <c r="S47" s="23">
        <f t="shared" si="4"/>
        <v>1.3600000000000136</v>
      </c>
    </row>
    <row r="48" spans="1:19" ht="18" customHeight="1">
      <c r="A48" s="63">
        <v>2535</v>
      </c>
      <c r="B48" s="64">
        <v>281.6</v>
      </c>
      <c r="C48" s="65">
        <v>330</v>
      </c>
      <c r="D48" s="66">
        <v>34601</v>
      </c>
      <c r="E48" s="64">
        <v>280.24</v>
      </c>
      <c r="F48" s="65">
        <v>186.08</v>
      </c>
      <c r="G48" s="66">
        <v>34601</v>
      </c>
      <c r="H48" s="75">
        <v>277.36</v>
      </c>
      <c r="I48" s="65">
        <v>3.81</v>
      </c>
      <c r="J48" s="66">
        <v>34454</v>
      </c>
      <c r="K48" s="64">
        <v>277.36</v>
      </c>
      <c r="L48" s="65">
        <v>3.81</v>
      </c>
      <c r="M48" s="66">
        <v>34454</v>
      </c>
      <c r="N48" s="70">
        <v>807.16</v>
      </c>
      <c r="O48" s="71">
        <v>25.594801452</v>
      </c>
      <c r="Q48" s="6">
        <f t="shared" si="2"/>
        <v>5.800000000000011</v>
      </c>
      <c r="S48" s="23">
        <f t="shared" si="4"/>
        <v>1.5600000000000023</v>
      </c>
    </row>
    <row r="49" spans="1:19" ht="18" customHeight="1">
      <c r="A49" s="63">
        <v>2536</v>
      </c>
      <c r="B49" s="64">
        <v>282.35</v>
      </c>
      <c r="C49" s="65">
        <v>616</v>
      </c>
      <c r="D49" s="66">
        <v>34609</v>
      </c>
      <c r="E49" s="64">
        <v>280.35</v>
      </c>
      <c r="F49" s="65">
        <v>187.25</v>
      </c>
      <c r="G49" s="66">
        <v>34609</v>
      </c>
      <c r="H49" s="75">
        <v>277.47</v>
      </c>
      <c r="I49" s="65">
        <v>3.88</v>
      </c>
      <c r="J49" s="66">
        <v>34409</v>
      </c>
      <c r="K49" s="64">
        <v>277.47</v>
      </c>
      <c r="L49" s="65">
        <v>3.88</v>
      </c>
      <c r="M49" s="66">
        <v>34774</v>
      </c>
      <c r="N49" s="70">
        <v>620.28</v>
      </c>
      <c r="O49" s="71">
        <v>19.668892716000002</v>
      </c>
      <c r="Q49" s="6">
        <f t="shared" si="2"/>
        <v>6.550000000000011</v>
      </c>
      <c r="S49" s="23">
        <f t="shared" si="4"/>
        <v>1.670000000000016</v>
      </c>
    </row>
    <row r="50" spans="1:19" s="6" customFormat="1" ht="18" customHeight="1">
      <c r="A50" s="63">
        <v>2537</v>
      </c>
      <c r="B50" s="64">
        <v>283.29</v>
      </c>
      <c r="C50" s="65">
        <v>548</v>
      </c>
      <c r="D50" s="66">
        <v>36374</v>
      </c>
      <c r="E50" s="64">
        <v>282.33</v>
      </c>
      <c r="F50" s="65">
        <v>400.37</v>
      </c>
      <c r="G50" s="66">
        <v>36397</v>
      </c>
      <c r="H50" s="75">
        <v>277.59</v>
      </c>
      <c r="I50" s="82">
        <v>4.49</v>
      </c>
      <c r="J50" s="66">
        <v>36276</v>
      </c>
      <c r="K50" s="64">
        <v>277.59</v>
      </c>
      <c r="L50" s="65">
        <v>4.49</v>
      </c>
      <c r="M50" s="66">
        <v>36276</v>
      </c>
      <c r="N50" s="70">
        <v>1389.752</v>
      </c>
      <c r="O50" s="71">
        <v>44.07</v>
      </c>
      <c r="Q50" s="6">
        <f t="shared" si="2"/>
        <v>7.490000000000009</v>
      </c>
      <c r="S50" s="23">
        <f t="shared" si="4"/>
        <v>1.7899999999999636</v>
      </c>
    </row>
    <row r="51" spans="1:19" ht="18" customHeight="1">
      <c r="A51" s="63">
        <v>2538</v>
      </c>
      <c r="B51" s="64">
        <v>283.28</v>
      </c>
      <c r="C51" s="65">
        <v>553.4</v>
      </c>
      <c r="D51" s="66">
        <v>35695</v>
      </c>
      <c r="E51" s="64">
        <v>282.14</v>
      </c>
      <c r="F51" s="65">
        <v>407.5</v>
      </c>
      <c r="G51" s="66" t="s">
        <v>21</v>
      </c>
      <c r="H51" s="75">
        <v>277.57</v>
      </c>
      <c r="I51" s="82">
        <v>4.42</v>
      </c>
      <c r="J51" s="66">
        <v>36269</v>
      </c>
      <c r="K51" s="64">
        <v>277.59</v>
      </c>
      <c r="L51" s="65">
        <v>4.02</v>
      </c>
      <c r="M51" s="66">
        <v>35542</v>
      </c>
      <c r="N51" s="70">
        <v>1439.026</v>
      </c>
      <c r="O51" s="71">
        <v>45.51</v>
      </c>
      <c r="Q51" s="6">
        <f t="shared" si="2"/>
        <v>7.479999999999961</v>
      </c>
      <c r="S51" s="23">
        <f t="shared" si="4"/>
        <v>1.7699999999999818</v>
      </c>
    </row>
    <row r="52" spans="1:19" ht="18" customHeight="1">
      <c r="A52" s="63">
        <v>2539</v>
      </c>
      <c r="B52" s="64">
        <v>281.69</v>
      </c>
      <c r="C52" s="65">
        <v>390.5</v>
      </c>
      <c r="D52" s="66">
        <v>36443</v>
      </c>
      <c r="E52" s="64">
        <v>280.66</v>
      </c>
      <c r="F52" s="65">
        <v>248.5</v>
      </c>
      <c r="G52" s="66">
        <v>36429</v>
      </c>
      <c r="H52" s="75">
        <v>277.76</v>
      </c>
      <c r="I52" s="82">
        <v>7.26</v>
      </c>
      <c r="J52" s="66">
        <v>36256</v>
      </c>
      <c r="K52" s="64">
        <v>277.76</v>
      </c>
      <c r="L52" s="65">
        <v>7.26</v>
      </c>
      <c r="M52" s="66">
        <v>36256</v>
      </c>
      <c r="N52" s="70">
        <v>1091.22</v>
      </c>
      <c r="O52" s="71">
        <v>34.6</v>
      </c>
      <c r="Q52" s="6">
        <f t="shared" si="2"/>
        <v>5.889999999999986</v>
      </c>
      <c r="S52" s="23">
        <f t="shared" si="4"/>
        <v>1.9599999999999795</v>
      </c>
    </row>
    <row r="53" spans="1:19" ht="18" customHeight="1">
      <c r="A53" s="63">
        <v>2540</v>
      </c>
      <c r="B53" s="64">
        <v>280.27</v>
      </c>
      <c r="C53" s="65">
        <v>202.8</v>
      </c>
      <c r="D53" s="66">
        <v>36441</v>
      </c>
      <c r="E53" s="64">
        <v>279.84</v>
      </c>
      <c r="F53" s="65">
        <v>145.8</v>
      </c>
      <c r="G53" s="66">
        <v>36399</v>
      </c>
      <c r="H53" s="75">
        <v>277.77</v>
      </c>
      <c r="I53" s="82">
        <v>3.24</v>
      </c>
      <c r="J53" s="66">
        <v>36319</v>
      </c>
      <c r="K53" s="64">
        <v>277.77</v>
      </c>
      <c r="L53" s="65">
        <v>3.24</v>
      </c>
      <c r="M53" s="66">
        <v>36318</v>
      </c>
      <c r="N53" s="70">
        <v>812.96</v>
      </c>
      <c r="O53" s="71">
        <v>25.78</v>
      </c>
      <c r="Q53" s="6">
        <f t="shared" si="2"/>
        <v>4.46999999999997</v>
      </c>
      <c r="S53" s="23">
        <f t="shared" si="4"/>
        <v>1.9699999999999704</v>
      </c>
    </row>
    <row r="54" spans="1:19" ht="18" customHeight="1">
      <c r="A54" s="63">
        <v>2541</v>
      </c>
      <c r="B54" s="64">
        <v>282.65</v>
      </c>
      <c r="C54" s="65">
        <v>229.25</v>
      </c>
      <c r="D54" s="66">
        <v>36411</v>
      </c>
      <c r="E54" s="64">
        <v>280.57</v>
      </c>
      <c r="F54" s="65">
        <v>216</v>
      </c>
      <c r="G54" s="66">
        <v>36411</v>
      </c>
      <c r="H54" s="75">
        <v>277.81</v>
      </c>
      <c r="I54" s="82">
        <v>3.07</v>
      </c>
      <c r="J54" s="66">
        <v>36270</v>
      </c>
      <c r="K54" s="64">
        <v>277.81</v>
      </c>
      <c r="L54" s="65">
        <v>3.07</v>
      </c>
      <c r="M54" s="66">
        <v>36280</v>
      </c>
      <c r="N54" s="70">
        <v>451.216</v>
      </c>
      <c r="O54" s="71">
        <v>14.31</v>
      </c>
      <c r="Q54" s="6">
        <f t="shared" si="2"/>
        <v>6.849999999999966</v>
      </c>
      <c r="S54" s="23">
        <f t="shared" si="4"/>
        <v>2.009999999999991</v>
      </c>
    </row>
    <row r="55" spans="1:19" ht="18" customHeight="1">
      <c r="A55" s="63">
        <v>2542</v>
      </c>
      <c r="B55" s="64">
        <v>281.77</v>
      </c>
      <c r="C55" s="65">
        <v>359.05</v>
      </c>
      <c r="D55" s="66">
        <v>37151</v>
      </c>
      <c r="E55" s="64">
        <v>281.49</v>
      </c>
      <c r="F55" s="65">
        <v>313.45</v>
      </c>
      <c r="G55" s="66">
        <v>37196</v>
      </c>
      <c r="H55" s="75">
        <v>278.18</v>
      </c>
      <c r="I55" s="82">
        <v>5.92</v>
      </c>
      <c r="J55" s="66">
        <v>36974</v>
      </c>
      <c r="K55" s="64">
        <v>277.81</v>
      </c>
      <c r="L55" s="65">
        <v>3.62</v>
      </c>
      <c r="M55" s="66">
        <v>36985</v>
      </c>
      <c r="N55" s="70">
        <v>1263.64</v>
      </c>
      <c r="O55" s="71">
        <v>39.96</v>
      </c>
      <c r="Q55" s="6">
        <f t="shared" si="2"/>
        <v>5.96999999999997</v>
      </c>
      <c r="S55" s="23">
        <f t="shared" si="4"/>
        <v>2.3799999999999955</v>
      </c>
    </row>
    <row r="56" spans="1:19" ht="18" customHeight="1">
      <c r="A56" s="63">
        <v>2543</v>
      </c>
      <c r="B56" s="64">
        <v>282.63</v>
      </c>
      <c r="C56" s="65">
        <v>461</v>
      </c>
      <c r="D56" s="66">
        <v>37146</v>
      </c>
      <c r="E56" s="64">
        <f>275.8+5.92</f>
        <v>281.72</v>
      </c>
      <c r="F56" s="65">
        <v>317.4</v>
      </c>
      <c r="G56" s="66">
        <v>37146</v>
      </c>
      <c r="H56" s="75">
        <f>275.8+2.12</f>
        <v>277.92</v>
      </c>
      <c r="I56" s="82">
        <v>0.36</v>
      </c>
      <c r="J56" s="83" t="s">
        <v>22</v>
      </c>
      <c r="K56" s="64">
        <v>278.18</v>
      </c>
      <c r="L56" s="65">
        <v>6.4</v>
      </c>
      <c r="M56" s="66">
        <v>37050</v>
      </c>
      <c r="N56" s="70">
        <v>1193.382</v>
      </c>
      <c r="O56" s="71">
        <v>37.84</v>
      </c>
      <c r="Q56" s="6">
        <f t="shared" si="2"/>
        <v>6.829999999999984</v>
      </c>
      <c r="S56" s="23">
        <f t="shared" si="4"/>
        <v>2.1200000000000045</v>
      </c>
    </row>
    <row r="57" spans="1:19" ht="18" customHeight="1">
      <c r="A57" s="63">
        <v>2544</v>
      </c>
      <c r="B57" s="84">
        <v>283.78</v>
      </c>
      <c r="C57" s="65">
        <v>789.4</v>
      </c>
      <c r="D57" s="66">
        <v>37481</v>
      </c>
      <c r="E57" s="64">
        <v>282.61</v>
      </c>
      <c r="F57" s="65">
        <v>530.1</v>
      </c>
      <c r="G57" s="66">
        <v>37481</v>
      </c>
      <c r="H57" s="64">
        <v>278.1</v>
      </c>
      <c r="I57" s="65">
        <v>2.9</v>
      </c>
      <c r="J57" s="66">
        <v>37346</v>
      </c>
      <c r="K57" s="64">
        <v>278.18</v>
      </c>
      <c r="L57" s="65">
        <v>4</v>
      </c>
      <c r="M57" s="66">
        <v>37376</v>
      </c>
      <c r="N57" s="70">
        <v>929.22</v>
      </c>
      <c r="O57" s="71">
        <v>29.5</v>
      </c>
      <c r="Q57" s="6">
        <f t="shared" si="2"/>
        <v>7.979999999999961</v>
      </c>
      <c r="S57" s="23">
        <f t="shared" si="4"/>
        <v>2.3000000000000114</v>
      </c>
    </row>
    <row r="58" spans="1:19" ht="18" customHeight="1">
      <c r="A58" s="63">
        <v>2545</v>
      </c>
      <c r="B58" s="64">
        <v>282.15</v>
      </c>
      <c r="C58" s="65">
        <v>378.75</v>
      </c>
      <c r="D58" s="66">
        <v>36409</v>
      </c>
      <c r="E58" s="64">
        <v>281.39</v>
      </c>
      <c r="F58" s="65">
        <v>285.85</v>
      </c>
      <c r="G58" s="66">
        <v>36410</v>
      </c>
      <c r="H58" s="75">
        <v>278.03</v>
      </c>
      <c r="I58" s="65">
        <v>3.4</v>
      </c>
      <c r="J58" s="66">
        <v>37370</v>
      </c>
      <c r="K58" s="64">
        <v>278.04</v>
      </c>
      <c r="L58" s="65">
        <v>3.7</v>
      </c>
      <c r="M58" s="66">
        <v>37369</v>
      </c>
      <c r="N58" s="85">
        <v>1320.124</v>
      </c>
      <c r="O58" s="86">
        <f>+N58*0.0317097</f>
        <v>41.8607360028</v>
      </c>
      <c r="Q58" s="6">
        <f t="shared" si="2"/>
        <v>6.349999999999966</v>
      </c>
      <c r="S58" s="23">
        <f t="shared" si="4"/>
        <v>2.2299999999999613</v>
      </c>
    </row>
    <row r="59" spans="1:19" ht="18" customHeight="1">
      <c r="A59" s="63">
        <v>2546</v>
      </c>
      <c r="B59" s="64">
        <v>280.34</v>
      </c>
      <c r="C59" s="65">
        <v>142.9</v>
      </c>
      <c r="D59" s="66">
        <v>38251</v>
      </c>
      <c r="E59" s="64">
        <v>279.99</v>
      </c>
      <c r="F59" s="65">
        <v>114.2</v>
      </c>
      <c r="G59" s="66">
        <v>38246</v>
      </c>
      <c r="H59" s="75">
        <v>278.15</v>
      </c>
      <c r="I59" s="76" t="s">
        <v>20</v>
      </c>
      <c r="J59" s="66">
        <v>236037</v>
      </c>
      <c r="K59" s="64">
        <v>278.16</v>
      </c>
      <c r="L59" s="65">
        <v>3.94</v>
      </c>
      <c r="M59" s="66">
        <v>38076</v>
      </c>
      <c r="N59" s="70">
        <v>729.444</v>
      </c>
      <c r="O59" s="71">
        <v>23.07</v>
      </c>
      <c r="Q59" s="6">
        <f t="shared" si="2"/>
        <v>4.539999999999964</v>
      </c>
      <c r="S59" s="23">
        <f t="shared" si="4"/>
        <v>2.349999999999966</v>
      </c>
    </row>
    <row r="60" spans="1:19" ht="18" customHeight="1">
      <c r="A60" s="63">
        <v>2547</v>
      </c>
      <c r="B60" s="64">
        <v>281.9</v>
      </c>
      <c r="C60" s="65">
        <v>216.5</v>
      </c>
      <c r="D60" s="66">
        <v>38127</v>
      </c>
      <c r="E60" s="64">
        <v>280.27</v>
      </c>
      <c r="F60" s="65">
        <v>141.65</v>
      </c>
      <c r="G60" s="66">
        <v>38247</v>
      </c>
      <c r="H60" s="75">
        <v>278.13</v>
      </c>
      <c r="I60" s="82">
        <v>2.75</v>
      </c>
      <c r="J60" s="66">
        <v>236422</v>
      </c>
      <c r="K60" s="64">
        <v>278.13</v>
      </c>
      <c r="L60" s="65">
        <v>2.75</v>
      </c>
      <c r="M60" s="66">
        <v>38096</v>
      </c>
      <c r="N60" s="70">
        <v>806.03</v>
      </c>
      <c r="O60" s="71">
        <v>25.56</v>
      </c>
      <c r="Q60" s="6">
        <f t="shared" si="2"/>
        <v>6.099999999999966</v>
      </c>
      <c r="S60" s="23">
        <f t="shared" si="4"/>
        <v>2.329999999999984</v>
      </c>
    </row>
    <row r="61" spans="1:19" ht="18" customHeight="1">
      <c r="A61" s="87">
        <v>2548</v>
      </c>
      <c r="B61" s="88">
        <v>284.96</v>
      </c>
      <c r="C61" s="89">
        <v>652.3</v>
      </c>
      <c r="D61" s="90">
        <v>38608</v>
      </c>
      <c r="E61" s="91">
        <v>283.72</v>
      </c>
      <c r="F61" s="89">
        <v>496.4</v>
      </c>
      <c r="G61" s="90">
        <v>38608</v>
      </c>
      <c r="H61" s="92">
        <v>278.25</v>
      </c>
      <c r="I61" s="89">
        <v>2</v>
      </c>
      <c r="J61" s="90">
        <v>236804</v>
      </c>
      <c r="K61" s="91">
        <v>278.25</v>
      </c>
      <c r="L61" s="89">
        <v>2</v>
      </c>
      <c r="M61" s="90">
        <v>38477</v>
      </c>
      <c r="N61" s="93">
        <v>1199.423</v>
      </c>
      <c r="O61" s="94">
        <f>+N61*0.0317097</f>
        <v>38.0333435031</v>
      </c>
      <c r="Q61" s="95">
        <f t="shared" si="2"/>
        <v>9.159999999999968</v>
      </c>
      <c r="S61" s="23">
        <f t="shared" si="4"/>
        <v>2.4499999999999886</v>
      </c>
    </row>
    <row r="62" spans="1:19" ht="18" customHeight="1">
      <c r="A62" s="87">
        <v>2549</v>
      </c>
      <c r="B62" s="91">
        <v>284.7</v>
      </c>
      <c r="C62" s="89">
        <v>941</v>
      </c>
      <c r="D62" s="90">
        <v>38973</v>
      </c>
      <c r="E62" s="91">
        <v>284.56</v>
      </c>
      <c r="F62" s="89">
        <v>911.6</v>
      </c>
      <c r="G62" s="90">
        <v>38973</v>
      </c>
      <c r="H62" s="92">
        <v>278.41</v>
      </c>
      <c r="I62" s="96">
        <v>5.25</v>
      </c>
      <c r="J62" s="90">
        <v>38805</v>
      </c>
      <c r="K62" s="92">
        <v>278.41</v>
      </c>
      <c r="L62" s="96">
        <v>5.25</v>
      </c>
      <c r="M62" s="90">
        <v>38805</v>
      </c>
      <c r="N62" s="93">
        <v>1865.303</v>
      </c>
      <c r="O62" s="94">
        <f>+N62*0.0317097</f>
        <v>59.1481985391</v>
      </c>
      <c r="Q62" s="6">
        <f t="shared" si="2"/>
        <v>8.899999999999977</v>
      </c>
      <c r="S62" s="23">
        <f t="shared" si="4"/>
        <v>2.6100000000000136</v>
      </c>
    </row>
    <row r="63" spans="1:19" ht="18" customHeight="1">
      <c r="A63" s="63">
        <v>2550</v>
      </c>
      <c r="B63" s="64">
        <v>282.49</v>
      </c>
      <c r="C63" s="65">
        <v>488</v>
      </c>
      <c r="D63" s="97">
        <v>39345</v>
      </c>
      <c r="E63" s="64">
        <v>281.96</v>
      </c>
      <c r="F63" s="65">
        <v>388.89</v>
      </c>
      <c r="G63" s="97">
        <v>38980</v>
      </c>
      <c r="H63" s="75">
        <v>278.35</v>
      </c>
      <c r="I63" s="65">
        <v>2.5</v>
      </c>
      <c r="J63" s="97">
        <v>39198</v>
      </c>
      <c r="K63" s="64">
        <v>278.35</v>
      </c>
      <c r="L63" s="65">
        <v>2.5</v>
      </c>
      <c r="M63" s="97">
        <v>39198</v>
      </c>
      <c r="N63" s="70">
        <v>1281.33</v>
      </c>
      <c r="O63" s="98">
        <f>+N63*0.0317097</f>
        <v>40.630589901</v>
      </c>
      <c r="Q63" s="6">
        <f t="shared" si="2"/>
        <v>6.689999999999998</v>
      </c>
      <c r="S63" s="23">
        <f t="shared" si="4"/>
        <v>2.5500000000000114</v>
      </c>
    </row>
    <row r="64" spans="1:19" ht="18" customHeight="1">
      <c r="A64" s="63">
        <v>2551</v>
      </c>
      <c r="B64" s="64">
        <v>281.22</v>
      </c>
      <c r="C64" s="68" t="s">
        <v>20</v>
      </c>
      <c r="D64" s="97">
        <v>39382</v>
      </c>
      <c r="E64" s="64">
        <v>281</v>
      </c>
      <c r="F64" s="68" t="s">
        <v>20</v>
      </c>
      <c r="G64" s="97">
        <v>39018</v>
      </c>
      <c r="H64" s="75">
        <v>277.96</v>
      </c>
      <c r="I64" s="76" t="s">
        <v>20</v>
      </c>
      <c r="J64" s="97">
        <v>39202</v>
      </c>
      <c r="K64" s="64">
        <v>278.38</v>
      </c>
      <c r="L64" s="68" t="s">
        <v>20</v>
      </c>
      <c r="M64" s="97">
        <v>39202</v>
      </c>
      <c r="N64" s="99" t="s">
        <v>20</v>
      </c>
      <c r="O64" s="100" t="s">
        <v>20</v>
      </c>
      <c r="Q64" s="6">
        <f t="shared" si="2"/>
        <v>5.420000000000016</v>
      </c>
      <c r="S64" s="23">
        <f t="shared" si="4"/>
        <v>2.159999999999968</v>
      </c>
    </row>
    <row r="65" spans="1:15" ht="18" customHeight="1">
      <c r="A65" s="63"/>
      <c r="B65" s="64"/>
      <c r="C65" s="65"/>
      <c r="D65" s="101"/>
      <c r="E65" s="64"/>
      <c r="F65" s="65"/>
      <c r="G65" s="101"/>
      <c r="H65" s="75"/>
      <c r="I65" s="82"/>
      <c r="J65" s="101"/>
      <c r="K65" s="64"/>
      <c r="L65" s="65"/>
      <c r="M65" s="101"/>
      <c r="N65" s="70"/>
      <c r="O65" s="71"/>
    </row>
    <row r="66" spans="1:15" ht="18" customHeight="1">
      <c r="A66" s="63"/>
      <c r="B66" s="64"/>
      <c r="C66" s="65"/>
      <c r="D66" s="101"/>
      <c r="E66" s="64"/>
      <c r="F66" s="65"/>
      <c r="G66" s="101"/>
      <c r="H66" s="75"/>
      <c r="I66" s="82"/>
      <c r="J66" s="101"/>
      <c r="K66" s="64"/>
      <c r="L66" s="65"/>
      <c r="M66" s="101"/>
      <c r="N66" s="70"/>
      <c r="O66" s="71"/>
    </row>
    <row r="67" spans="1:15" ht="24" customHeight="1">
      <c r="A67" s="63"/>
      <c r="B67" s="64"/>
      <c r="C67" s="65"/>
      <c r="D67" s="101"/>
      <c r="E67" s="102" t="s">
        <v>23</v>
      </c>
      <c r="F67" s="65"/>
      <c r="G67" s="101"/>
      <c r="H67" s="75"/>
      <c r="I67" s="82"/>
      <c r="J67" s="101"/>
      <c r="K67" s="64"/>
      <c r="L67" s="65"/>
      <c r="M67" s="101"/>
      <c r="N67" s="70"/>
      <c r="O67" s="71"/>
    </row>
    <row r="68" spans="1:15" ht="18" customHeight="1">
      <c r="A68" s="63"/>
      <c r="B68" s="64"/>
      <c r="C68" s="65"/>
      <c r="D68" s="101"/>
      <c r="E68" s="64"/>
      <c r="F68" s="65"/>
      <c r="G68" s="101"/>
      <c r="H68" s="75"/>
      <c r="I68" s="82"/>
      <c r="J68" s="101"/>
      <c r="K68" s="64"/>
      <c r="L68" s="65"/>
      <c r="M68" s="101"/>
      <c r="N68" s="70"/>
      <c r="O68" s="71"/>
    </row>
    <row r="69" spans="1:15" ht="18" customHeight="1">
      <c r="A69" s="63"/>
      <c r="B69" s="64"/>
      <c r="C69" s="65"/>
      <c r="D69" s="101"/>
      <c r="E69" s="64"/>
      <c r="F69" s="65"/>
      <c r="G69" s="101"/>
      <c r="H69" s="75"/>
      <c r="I69" s="82"/>
      <c r="J69" s="101"/>
      <c r="K69" s="64"/>
      <c r="L69" s="65"/>
      <c r="M69" s="101"/>
      <c r="N69" s="70"/>
      <c r="O69" s="71"/>
    </row>
    <row r="70" spans="1:15" ht="18" customHeight="1">
      <c r="A70" s="63"/>
      <c r="B70" s="64"/>
      <c r="C70" s="65"/>
      <c r="D70" s="101"/>
      <c r="E70" s="64"/>
      <c r="F70" s="65"/>
      <c r="G70" s="101"/>
      <c r="H70" s="75"/>
      <c r="I70" s="82"/>
      <c r="J70" s="101"/>
      <c r="K70" s="64"/>
      <c r="L70" s="65"/>
      <c r="M70" s="101"/>
      <c r="N70" s="70"/>
      <c r="O70" s="71"/>
    </row>
    <row r="71" spans="1:15" ht="18" customHeight="1">
      <c r="A71" s="63"/>
      <c r="B71" s="64"/>
      <c r="C71" s="65"/>
      <c r="D71" s="101"/>
      <c r="E71" s="64"/>
      <c r="F71" s="65"/>
      <c r="G71" s="101"/>
      <c r="H71" s="75"/>
      <c r="I71" s="82"/>
      <c r="J71" s="101"/>
      <c r="K71" s="64"/>
      <c r="L71" s="65"/>
      <c r="M71" s="101"/>
      <c r="N71" s="70"/>
      <c r="O71" s="71"/>
    </row>
    <row r="72" spans="1:15" ht="18" customHeight="1">
      <c r="A72" s="63"/>
      <c r="B72" s="64"/>
      <c r="C72" s="65"/>
      <c r="D72" s="101"/>
      <c r="E72" s="64"/>
      <c r="F72" s="65"/>
      <c r="G72" s="101"/>
      <c r="H72" s="75"/>
      <c r="I72" s="82"/>
      <c r="J72" s="101"/>
      <c r="K72" s="64"/>
      <c r="L72" s="65"/>
      <c r="M72" s="101"/>
      <c r="N72" s="70"/>
      <c r="O72" s="71"/>
    </row>
    <row r="73" spans="1:15" ht="18" customHeight="1">
      <c r="A73" s="63"/>
      <c r="B73" s="64"/>
      <c r="C73" s="65"/>
      <c r="D73" s="101"/>
      <c r="E73" s="64"/>
      <c r="F73" s="65"/>
      <c r="G73" s="101"/>
      <c r="H73" s="75"/>
      <c r="I73" s="82"/>
      <c r="J73" s="101"/>
      <c r="K73" s="64"/>
      <c r="L73" s="65"/>
      <c r="M73" s="101"/>
      <c r="N73" s="70"/>
      <c r="O73" s="71"/>
    </row>
    <row r="74" spans="1:15" ht="18" customHeight="1">
      <c r="A74" s="63"/>
      <c r="B74" s="64"/>
      <c r="C74" s="65"/>
      <c r="D74" s="101"/>
      <c r="E74" s="64"/>
      <c r="F74" s="65"/>
      <c r="G74" s="101"/>
      <c r="H74" s="75"/>
      <c r="I74" s="82"/>
      <c r="J74" s="101"/>
      <c r="K74" s="64"/>
      <c r="L74" s="65"/>
      <c r="M74" s="101"/>
      <c r="N74" s="70"/>
      <c r="O74" s="71"/>
    </row>
    <row r="75" spans="1:15" ht="18" customHeight="1">
      <c r="A75" s="63"/>
      <c r="B75" s="64"/>
      <c r="C75" s="103" t="s">
        <v>26</v>
      </c>
      <c r="D75" s="104"/>
      <c r="E75" s="105"/>
      <c r="F75" s="106"/>
      <c r="G75" s="107"/>
      <c r="H75" s="108"/>
      <c r="I75" s="106"/>
      <c r="J75" s="107"/>
      <c r="K75" s="64"/>
      <c r="L75" s="65"/>
      <c r="M75" s="101"/>
      <c r="N75" s="70"/>
      <c r="O75" s="71"/>
    </row>
    <row r="76" spans="1:15" ht="18" customHeight="1">
      <c r="A76" s="63"/>
      <c r="B76" s="64"/>
      <c r="C76" s="109"/>
      <c r="D76" s="110" t="s">
        <v>24</v>
      </c>
      <c r="E76" s="105"/>
      <c r="F76" s="106"/>
      <c r="G76" s="107"/>
      <c r="H76" s="108"/>
      <c r="I76" s="106"/>
      <c r="J76" s="107"/>
      <c r="K76" s="64"/>
      <c r="L76" s="65"/>
      <c r="M76" s="101"/>
      <c r="N76" s="70"/>
      <c r="O76" s="71"/>
    </row>
    <row r="77" spans="1:15" ht="18" customHeight="1">
      <c r="A77" s="111"/>
      <c r="B77" s="112"/>
      <c r="C77" s="113"/>
      <c r="D77" s="114" t="s">
        <v>25</v>
      </c>
      <c r="E77" s="115"/>
      <c r="F77" s="116"/>
      <c r="G77" s="117"/>
      <c r="H77" s="118"/>
      <c r="I77" s="116"/>
      <c r="J77" s="117"/>
      <c r="K77" s="112"/>
      <c r="L77" s="119"/>
      <c r="M77" s="120"/>
      <c r="N77" s="121"/>
      <c r="O77" s="122"/>
    </row>
    <row r="78" ht="18" customHeight="1"/>
    <row r="79" ht="18" customHeight="1"/>
    <row r="80" ht="18" customHeight="1"/>
    <row r="81" ht="18" customHeight="1"/>
    <row r="82" ht="21" customHeight="1"/>
    <row r="83" ht="22.5" customHeight="1"/>
    <row r="84" ht="22.5" customHeight="1"/>
    <row r="85" ht="22.5" customHeight="1"/>
  </sheetData>
  <sheetProtection/>
  <printOptions/>
  <pageMargins left="0.65" right="0.1" top="0.5" bottom="0.5" header="0.5" footer="0.05"/>
  <pageSetup fitToHeight="2" horizontalDpi="360" verticalDpi="360" orientation="portrait" paperSize="9" r:id="rId1"/>
  <headerFooter alignWithMargins="0">
    <oddFooter>&amp;R&amp;"AngsanaUPC,ตัวเอียง"แก้ไขเมื่อ 6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2010-11-30T07:23:30Z</cp:lastPrinted>
  <dcterms:created xsi:type="dcterms:W3CDTF">1994-01-31T08:04:27Z</dcterms:created>
  <dcterms:modified xsi:type="dcterms:W3CDTF">2018-01-11T08:46:12Z</dcterms:modified>
  <cp:category/>
  <cp:version/>
  <cp:contentType/>
  <cp:contentStatus/>
</cp:coreProperties>
</file>