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14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<sst xmlns="http://schemas.openxmlformats.org/spreadsheetml/2006/main" count="39" uniqueCount="24">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</sst>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28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85"/>
          <c:w val="0.873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P.14A'!$B$5:$B$25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P.14A'!$C$5:$C$25</c:f>
              <c:numCache>
                <c:ptCount val="21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219.6</c:v>
                </c:pt>
              </c:numCache>
            </c:numRef>
          </c:val>
        </c:ser>
        <c:axId val="43979392"/>
        <c:axId val="60270209"/>
      </c:barChart>
      <c:lineChart>
        <c:grouping val="standard"/>
        <c:varyColors val="0"/>
        <c:ser>
          <c:idx val="1"/>
          <c:order val="1"/>
          <c:tx>
            <c:v>ค่าเฉลี่ย (2501 - 2511,2553 - 2562 )อยู่ระหว่างค่า+-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P.14A'!$B$5:$B$24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P.14A'!$E$5:$E$24</c:f>
              <c:numCache>
                <c:ptCount val="20"/>
                <c:pt idx="0">
                  <c:v>1036.737</c:v>
                </c:pt>
                <c:pt idx="1">
                  <c:v>1036.737</c:v>
                </c:pt>
                <c:pt idx="2">
                  <c:v>1036.737</c:v>
                </c:pt>
                <c:pt idx="3">
                  <c:v>1036.737</c:v>
                </c:pt>
                <c:pt idx="4">
                  <c:v>1036.737</c:v>
                </c:pt>
                <c:pt idx="5">
                  <c:v>1036.737</c:v>
                </c:pt>
                <c:pt idx="6">
                  <c:v>1036.737</c:v>
                </c:pt>
                <c:pt idx="7">
                  <c:v>1036.737</c:v>
                </c:pt>
                <c:pt idx="8">
                  <c:v>1036.737</c:v>
                </c:pt>
                <c:pt idx="9">
                  <c:v>1036.737</c:v>
                </c:pt>
                <c:pt idx="10">
                  <c:v>1036.737</c:v>
                </c:pt>
                <c:pt idx="11">
                  <c:v>1036.737</c:v>
                </c:pt>
                <c:pt idx="12">
                  <c:v>1036.737</c:v>
                </c:pt>
                <c:pt idx="13">
                  <c:v>1036.737</c:v>
                </c:pt>
                <c:pt idx="14">
                  <c:v>1036.737</c:v>
                </c:pt>
                <c:pt idx="15">
                  <c:v>1036.737</c:v>
                </c:pt>
                <c:pt idx="16">
                  <c:v>1036.737</c:v>
                </c:pt>
                <c:pt idx="17">
                  <c:v>1036.737</c:v>
                </c:pt>
                <c:pt idx="18">
                  <c:v>1036.737</c:v>
                </c:pt>
                <c:pt idx="19">
                  <c:v>1036.737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P.14A'!$B$5:$B$24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P.14A'!$H$5:$H$24</c:f>
              <c:numCache>
                <c:ptCount val="20"/>
                <c:pt idx="0">
                  <c:v>1546.8992045058958</c:v>
                </c:pt>
                <c:pt idx="1">
                  <c:v>1546.8992045058958</c:v>
                </c:pt>
                <c:pt idx="2">
                  <c:v>1546.8992045058958</c:v>
                </c:pt>
                <c:pt idx="3">
                  <c:v>1546.8992045058958</c:v>
                </c:pt>
                <c:pt idx="4">
                  <c:v>1546.8992045058958</c:v>
                </c:pt>
                <c:pt idx="5">
                  <c:v>1546.8992045058958</c:v>
                </c:pt>
                <c:pt idx="6">
                  <c:v>1546.8992045058958</c:v>
                </c:pt>
                <c:pt idx="7">
                  <c:v>1546.8992045058958</c:v>
                </c:pt>
                <c:pt idx="8">
                  <c:v>1546.8992045058958</c:v>
                </c:pt>
                <c:pt idx="9">
                  <c:v>1546.8992045058958</c:v>
                </c:pt>
                <c:pt idx="10">
                  <c:v>1546.8992045058958</c:v>
                </c:pt>
                <c:pt idx="11">
                  <c:v>1546.8992045058958</c:v>
                </c:pt>
                <c:pt idx="12">
                  <c:v>1546.8992045058958</c:v>
                </c:pt>
                <c:pt idx="13">
                  <c:v>1546.8992045058958</c:v>
                </c:pt>
                <c:pt idx="14">
                  <c:v>1546.8992045058958</c:v>
                </c:pt>
                <c:pt idx="15">
                  <c:v>1546.8992045058958</c:v>
                </c:pt>
                <c:pt idx="16">
                  <c:v>1546.8992045058958</c:v>
                </c:pt>
                <c:pt idx="17">
                  <c:v>1546.8992045058958</c:v>
                </c:pt>
                <c:pt idx="18">
                  <c:v>1546.8992045058958</c:v>
                </c:pt>
                <c:pt idx="19">
                  <c:v>1546.8992045058958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P.14A'!$B$5:$B$24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P.14A'!$F$5:$F$24</c:f>
              <c:numCache>
                <c:ptCount val="20"/>
                <c:pt idx="0">
                  <c:v>526.5747954941044</c:v>
                </c:pt>
                <c:pt idx="1">
                  <c:v>526.5747954941044</c:v>
                </c:pt>
                <c:pt idx="2">
                  <c:v>526.5747954941044</c:v>
                </c:pt>
                <c:pt idx="3">
                  <c:v>526.5747954941044</c:v>
                </c:pt>
                <c:pt idx="4">
                  <c:v>526.5747954941044</c:v>
                </c:pt>
                <c:pt idx="5">
                  <c:v>526.5747954941044</c:v>
                </c:pt>
                <c:pt idx="6">
                  <c:v>526.5747954941044</c:v>
                </c:pt>
                <c:pt idx="7">
                  <c:v>526.5747954941044</c:v>
                </c:pt>
                <c:pt idx="8">
                  <c:v>526.5747954941044</c:v>
                </c:pt>
                <c:pt idx="9">
                  <c:v>526.5747954941044</c:v>
                </c:pt>
                <c:pt idx="10">
                  <c:v>526.5747954941044</c:v>
                </c:pt>
                <c:pt idx="11">
                  <c:v>526.5747954941044</c:v>
                </c:pt>
                <c:pt idx="12">
                  <c:v>526.5747954941044</c:v>
                </c:pt>
                <c:pt idx="13">
                  <c:v>526.5747954941044</c:v>
                </c:pt>
                <c:pt idx="14">
                  <c:v>526.5747954941044</c:v>
                </c:pt>
                <c:pt idx="15">
                  <c:v>526.5747954941044</c:v>
                </c:pt>
                <c:pt idx="16">
                  <c:v>526.5747954941044</c:v>
                </c:pt>
                <c:pt idx="17">
                  <c:v>526.5747954941044</c:v>
                </c:pt>
                <c:pt idx="18">
                  <c:v>526.5747954941044</c:v>
                </c:pt>
                <c:pt idx="19">
                  <c:v>526.5747954941044</c:v>
                </c:pt>
              </c:numCache>
            </c:numRef>
          </c:val>
          <c:smooth val="0"/>
        </c:ser>
        <c:axId val="43979392"/>
        <c:axId val="60270209"/>
      </c:line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270209"/>
        <c:crossesAt val="0"/>
        <c:auto val="1"/>
        <c:lblOffset val="100"/>
        <c:tickLblSkip val="1"/>
        <c:noMultiLvlLbl val="0"/>
      </c:catAx>
      <c:valAx>
        <c:axId val="6027020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97939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0175"/>
          <c:y val="0.85675"/>
          <c:w val="0.8317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29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7075"/>
          <c:w val="0.87025"/>
          <c:h val="0.738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P.14A'!$B$5:$B$25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P.14A'!$C$5:$C$25</c:f>
              <c:numCache>
                <c:ptCount val="21"/>
                <c:pt idx="0">
                  <c:v>472.41</c:v>
                </c:pt>
                <c:pt idx="1">
                  <c:v>988.57</c:v>
                </c:pt>
                <c:pt idx="2">
                  <c:v>1035.4</c:v>
                </c:pt>
                <c:pt idx="3">
                  <c:v>1715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</c:v>
                </c:pt>
                <c:pt idx="8">
                  <c:v>1380.2</c:v>
                </c:pt>
                <c:pt idx="9">
                  <c:v>1292.2</c:v>
                </c:pt>
                <c:pt idx="10">
                  <c:v>946.1</c:v>
                </c:pt>
                <c:pt idx="11">
                  <c:v>902.75</c:v>
                </c:pt>
                <c:pt idx="12">
                  <c:v>2002.5</c:v>
                </c:pt>
                <c:pt idx="13">
                  <c:v>1286.47</c:v>
                </c:pt>
                <c:pt idx="14">
                  <c:v>599.93</c:v>
                </c:pt>
                <c:pt idx="15">
                  <c:v>231.8</c:v>
                </c:pt>
                <c:pt idx="16">
                  <c:v>413.63</c:v>
                </c:pt>
                <c:pt idx="17">
                  <c:v>667.28</c:v>
                </c:pt>
                <c:pt idx="18">
                  <c:v>562.8</c:v>
                </c:pt>
                <c:pt idx="19">
                  <c:v>355.9</c:v>
                </c:pt>
                <c:pt idx="20">
                  <c:v>219.7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(2501 - 2511,2553 - 2562 )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P.14A'!$B$5:$B$25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P.14A'!$E$5:$E$24</c:f>
              <c:numCache>
                <c:ptCount val="20"/>
                <c:pt idx="0">
                  <c:v>1036.737</c:v>
                </c:pt>
                <c:pt idx="1">
                  <c:v>1036.737</c:v>
                </c:pt>
                <c:pt idx="2">
                  <c:v>1036.737</c:v>
                </c:pt>
                <c:pt idx="3">
                  <c:v>1036.737</c:v>
                </c:pt>
                <c:pt idx="4">
                  <c:v>1036.737</c:v>
                </c:pt>
                <c:pt idx="5">
                  <c:v>1036.737</c:v>
                </c:pt>
                <c:pt idx="6">
                  <c:v>1036.737</c:v>
                </c:pt>
                <c:pt idx="7">
                  <c:v>1036.737</c:v>
                </c:pt>
                <c:pt idx="8">
                  <c:v>1036.737</c:v>
                </c:pt>
                <c:pt idx="9">
                  <c:v>1036.737</c:v>
                </c:pt>
                <c:pt idx="10">
                  <c:v>1036.737</c:v>
                </c:pt>
                <c:pt idx="11">
                  <c:v>1036.737</c:v>
                </c:pt>
                <c:pt idx="12">
                  <c:v>1036.737</c:v>
                </c:pt>
                <c:pt idx="13">
                  <c:v>1036.737</c:v>
                </c:pt>
                <c:pt idx="14">
                  <c:v>1036.737</c:v>
                </c:pt>
                <c:pt idx="15">
                  <c:v>1036.737</c:v>
                </c:pt>
                <c:pt idx="16">
                  <c:v>1036.737</c:v>
                </c:pt>
                <c:pt idx="17">
                  <c:v>1036.737</c:v>
                </c:pt>
                <c:pt idx="18">
                  <c:v>1036.737</c:v>
                </c:pt>
                <c:pt idx="19">
                  <c:v>1036.737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P.14A'!$B$5:$B$25</c:f>
              <c:numCache>
                <c:ptCount val="2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P.14A'!$D$5:$D$25</c:f>
              <c:numCache>
                <c:ptCount val="21"/>
                <c:pt idx="20">
                  <c:v>219.7</c:v>
                </c:pt>
              </c:numCache>
            </c:numRef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048731"/>
        <c:crossesAt val="0"/>
        <c:auto val="1"/>
        <c:lblOffset val="100"/>
        <c:tickLblSkip val="1"/>
        <c:noMultiLvlLbl val="0"/>
      </c:catAx>
      <c:valAx>
        <c:axId val="5004873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60970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9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0.47925</cdr:y>
    </cdr:from>
    <cdr:to>
      <cdr:x>0.62425</cdr:x>
      <cdr:y>0.52325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2952750"/>
          <a:ext cx="13239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1,037 ล้าน ลบ.ม..</a:t>
          </a:r>
        </a:p>
      </cdr:txBody>
    </cdr:sp>
  </cdr:relSizeAnchor>
  <cdr:relSizeAnchor xmlns:cdr="http://schemas.openxmlformats.org/drawingml/2006/chartDrawing">
    <cdr:from>
      <cdr:x>0.66825</cdr:x>
      <cdr:y>0.33125</cdr:y>
    </cdr:from>
    <cdr:to>
      <cdr:x>0.8175</cdr:x>
      <cdr:y>0.37575</cdr:y>
    </cdr:to>
    <cdr:sp>
      <cdr:nvSpPr>
        <cdr:cNvPr id="2" name="TextBox 1"/>
        <cdr:cNvSpPr txBox="1">
          <a:spLocks noChangeArrowheads="1"/>
        </cdr:cNvSpPr>
      </cdr:nvSpPr>
      <cdr:spPr>
        <a:xfrm>
          <a:off x="6267450" y="2038350"/>
          <a:ext cx="14001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1,547 ล้าน ลบ.ม.</a:t>
          </a:r>
        </a:p>
      </cdr:txBody>
    </cdr:sp>
  </cdr:relSizeAnchor>
  <cdr:relSizeAnchor xmlns:cdr="http://schemas.openxmlformats.org/drawingml/2006/chartDrawing">
    <cdr:from>
      <cdr:x>0.2925</cdr:x>
      <cdr:y>0.64775</cdr:y>
    </cdr:from>
    <cdr:to>
      <cdr:x>0.43925</cdr:x>
      <cdr:y>0.6925</cdr:y>
    </cdr:to>
    <cdr:sp>
      <cdr:nvSpPr>
        <cdr:cNvPr id="3" name="TextBox 1"/>
        <cdr:cNvSpPr txBox="1">
          <a:spLocks noChangeArrowheads="1"/>
        </cdr:cNvSpPr>
      </cdr:nvSpPr>
      <cdr:spPr>
        <a:xfrm>
          <a:off x="2743200" y="39909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527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0.352</cdr:y>
    </cdr:from>
    <cdr:to>
      <cdr:x>0.20625</cdr:x>
      <cdr:y>0.48075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19250" y="2152650"/>
          <a:ext cx="314325" cy="790575"/>
        </a:xfrm>
        <a:prstGeom prst="curvedConnector3">
          <a:avLst>
            <a:gd name="adj1" fmla="val 0"/>
            <a:gd name="adj2" fmla="val -940000"/>
            <a:gd name="adj3" fmla="val -24531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zoomScalePageLayoutView="0" workbookViewId="0" topLeftCell="A11">
      <selection activeCell="M28" sqref="M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2501</v>
      </c>
      <c r="C5" s="71">
        <v>472.41</v>
      </c>
      <c r="D5" s="72"/>
      <c r="E5" s="73">
        <f aca="true" t="shared" si="0" ref="E5:E24">$C$104</f>
        <v>1036.737</v>
      </c>
      <c r="F5" s="74">
        <f aca="true" t="shared" si="1" ref="F5:F24">+$C$107</f>
        <v>526.5747954941044</v>
      </c>
      <c r="G5" s="75">
        <f aca="true" t="shared" si="2" ref="G5:G24">$C$105</f>
        <v>510.16220450589566</v>
      </c>
      <c r="H5" s="76">
        <f aca="true" t="shared" si="3" ref="H5:H24">+$C$108</f>
        <v>1546.8992045058958</v>
      </c>
      <c r="I5" s="2">
        <v>1</v>
      </c>
    </row>
    <row r="6" spans="2:9" ht="11.25">
      <c r="B6" s="22">
        <v>2502</v>
      </c>
      <c r="C6" s="77">
        <v>988.57</v>
      </c>
      <c r="D6" s="72"/>
      <c r="E6" s="78">
        <f t="shared" si="0"/>
        <v>1036.737</v>
      </c>
      <c r="F6" s="79">
        <f t="shared" si="1"/>
        <v>526.5747954941044</v>
      </c>
      <c r="G6" s="80">
        <f t="shared" si="2"/>
        <v>510.16220450589566</v>
      </c>
      <c r="H6" s="81">
        <f t="shared" si="3"/>
        <v>1546.8992045058958</v>
      </c>
      <c r="I6" s="2">
        <f>I5+1</f>
        <v>2</v>
      </c>
    </row>
    <row r="7" spans="2:9" ht="11.25">
      <c r="B7" s="22">
        <v>2503</v>
      </c>
      <c r="C7" s="77">
        <v>1035.4</v>
      </c>
      <c r="D7" s="72"/>
      <c r="E7" s="78">
        <f t="shared" si="0"/>
        <v>1036.737</v>
      </c>
      <c r="F7" s="79">
        <f t="shared" si="1"/>
        <v>526.5747954941044</v>
      </c>
      <c r="G7" s="80">
        <f t="shared" si="2"/>
        <v>510.16220450589566</v>
      </c>
      <c r="H7" s="81">
        <f t="shared" si="3"/>
        <v>1546.8992045058958</v>
      </c>
      <c r="I7" s="2">
        <f aca="true" t="shared" si="4" ref="I7:I20">I6+1</f>
        <v>3</v>
      </c>
    </row>
    <row r="8" spans="2:9" ht="11.25">
      <c r="B8" s="22">
        <v>2504</v>
      </c>
      <c r="C8" s="77">
        <v>1715</v>
      </c>
      <c r="D8" s="72"/>
      <c r="E8" s="78">
        <f t="shared" si="0"/>
        <v>1036.737</v>
      </c>
      <c r="F8" s="79">
        <f t="shared" si="1"/>
        <v>526.5747954941044</v>
      </c>
      <c r="G8" s="80">
        <f t="shared" si="2"/>
        <v>510.16220450589566</v>
      </c>
      <c r="H8" s="81">
        <f t="shared" si="3"/>
        <v>1546.8992045058958</v>
      </c>
      <c r="I8" s="2">
        <f t="shared" si="4"/>
        <v>4</v>
      </c>
    </row>
    <row r="9" spans="2:9" ht="11.25">
      <c r="B9" s="22">
        <v>2505</v>
      </c>
      <c r="C9" s="77">
        <v>1426.3</v>
      </c>
      <c r="D9" s="72"/>
      <c r="E9" s="78">
        <f t="shared" si="0"/>
        <v>1036.737</v>
      </c>
      <c r="F9" s="79">
        <f t="shared" si="1"/>
        <v>526.5747954941044</v>
      </c>
      <c r="G9" s="80">
        <f t="shared" si="2"/>
        <v>510.16220450589566</v>
      </c>
      <c r="H9" s="81">
        <f t="shared" si="3"/>
        <v>1546.8992045058958</v>
      </c>
      <c r="I9" s="2">
        <f t="shared" si="4"/>
        <v>5</v>
      </c>
    </row>
    <row r="10" spans="2:9" ht="11.25">
      <c r="B10" s="22">
        <v>2506</v>
      </c>
      <c r="C10" s="77">
        <v>1536.3</v>
      </c>
      <c r="D10" s="72"/>
      <c r="E10" s="78">
        <f t="shared" si="0"/>
        <v>1036.737</v>
      </c>
      <c r="F10" s="79">
        <f t="shared" si="1"/>
        <v>526.5747954941044</v>
      </c>
      <c r="G10" s="80">
        <f t="shared" si="2"/>
        <v>510.16220450589566</v>
      </c>
      <c r="H10" s="81">
        <f t="shared" si="3"/>
        <v>1546.8992045058958</v>
      </c>
      <c r="I10" s="2">
        <f t="shared" si="4"/>
        <v>6</v>
      </c>
    </row>
    <row r="11" spans="2:9" ht="11.25">
      <c r="B11" s="22">
        <v>2507</v>
      </c>
      <c r="C11" s="77">
        <v>1732.7</v>
      </c>
      <c r="D11" s="72"/>
      <c r="E11" s="78">
        <f t="shared" si="0"/>
        <v>1036.737</v>
      </c>
      <c r="F11" s="79">
        <f t="shared" si="1"/>
        <v>526.5747954941044</v>
      </c>
      <c r="G11" s="80">
        <f t="shared" si="2"/>
        <v>510.16220450589566</v>
      </c>
      <c r="H11" s="81">
        <f t="shared" si="3"/>
        <v>1546.8992045058958</v>
      </c>
      <c r="I11" s="2">
        <f t="shared" si="4"/>
        <v>7</v>
      </c>
    </row>
    <row r="12" spans="2:9" ht="11.25">
      <c r="B12" s="22">
        <v>2508</v>
      </c>
      <c r="C12" s="77">
        <v>1186.5</v>
      </c>
      <c r="D12" s="72"/>
      <c r="E12" s="78">
        <f t="shared" si="0"/>
        <v>1036.737</v>
      </c>
      <c r="F12" s="79">
        <f t="shared" si="1"/>
        <v>526.5747954941044</v>
      </c>
      <c r="G12" s="80">
        <f t="shared" si="2"/>
        <v>510.16220450589566</v>
      </c>
      <c r="H12" s="81">
        <f t="shared" si="3"/>
        <v>1546.8992045058958</v>
      </c>
      <c r="I12" s="2">
        <f t="shared" si="4"/>
        <v>8</v>
      </c>
    </row>
    <row r="13" spans="2:9" ht="11.25">
      <c r="B13" s="22">
        <v>2509</v>
      </c>
      <c r="C13" s="77">
        <v>1380.2</v>
      </c>
      <c r="D13" s="72"/>
      <c r="E13" s="78">
        <f t="shared" si="0"/>
        <v>1036.737</v>
      </c>
      <c r="F13" s="79">
        <f t="shared" si="1"/>
        <v>526.5747954941044</v>
      </c>
      <c r="G13" s="80">
        <f t="shared" si="2"/>
        <v>510.16220450589566</v>
      </c>
      <c r="H13" s="81">
        <f t="shared" si="3"/>
        <v>1546.8992045058958</v>
      </c>
      <c r="I13" s="2">
        <f t="shared" si="4"/>
        <v>9</v>
      </c>
    </row>
    <row r="14" spans="2:9" ht="11.25">
      <c r="B14" s="22">
        <v>2510</v>
      </c>
      <c r="C14" s="77">
        <v>1292.2</v>
      </c>
      <c r="D14" s="72"/>
      <c r="E14" s="78">
        <f t="shared" si="0"/>
        <v>1036.737</v>
      </c>
      <c r="F14" s="79">
        <f t="shared" si="1"/>
        <v>526.5747954941044</v>
      </c>
      <c r="G14" s="80">
        <f t="shared" si="2"/>
        <v>510.16220450589566</v>
      </c>
      <c r="H14" s="81">
        <f t="shared" si="3"/>
        <v>1546.8992045058958</v>
      </c>
      <c r="I14" s="2">
        <f t="shared" si="4"/>
        <v>10</v>
      </c>
    </row>
    <row r="15" spans="2:9" ht="11.25">
      <c r="B15" s="22">
        <v>2511</v>
      </c>
      <c r="C15" s="77">
        <v>946.1</v>
      </c>
      <c r="D15" s="72"/>
      <c r="E15" s="78">
        <f t="shared" si="0"/>
        <v>1036.737</v>
      </c>
      <c r="F15" s="79">
        <f t="shared" si="1"/>
        <v>526.5747954941044</v>
      </c>
      <c r="G15" s="80">
        <f t="shared" si="2"/>
        <v>510.16220450589566</v>
      </c>
      <c r="H15" s="81">
        <f t="shared" si="3"/>
        <v>1546.8992045058958</v>
      </c>
      <c r="I15" s="2">
        <f t="shared" si="4"/>
        <v>11</v>
      </c>
    </row>
    <row r="16" spans="2:9" ht="11.25">
      <c r="B16" s="22">
        <v>2553</v>
      </c>
      <c r="C16" s="77">
        <v>902.75</v>
      </c>
      <c r="D16" s="72"/>
      <c r="E16" s="78">
        <f t="shared" si="0"/>
        <v>1036.737</v>
      </c>
      <c r="F16" s="79">
        <f t="shared" si="1"/>
        <v>526.5747954941044</v>
      </c>
      <c r="G16" s="80">
        <f t="shared" si="2"/>
        <v>510.16220450589566</v>
      </c>
      <c r="H16" s="81">
        <f t="shared" si="3"/>
        <v>1546.8992045058958</v>
      </c>
      <c r="I16" s="2">
        <f t="shared" si="4"/>
        <v>12</v>
      </c>
    </row>
    <row r="17" spans="2:9" ht="11.25">
      <c r="B17" s="22">
        <v>2554</v>
      </c>
      <c r="C17" s="77">
        <v>2002.5</v>
      </c>
      <c r="D17" s="72"/>
      <c r="E17" s="78">
        <f t="shared" si="0"/>
        <v>1036.737</v>
      </c>
      <c r="F17" s="79">
        <f t="shared" si="1"/>
        <v>526.5747954941044</v>
      </c>
      <c r="G17" s="80">
        <f t="shared" si="2"/>
        <v>510.16220450589566</v>
      </c>
      <c r="H17" s="81">
        <f t="shared" si="3"/>
        <v>1546.8992045058958</v>
      </c>
      <c r="I17" s="2">
        <f t="shared" si="4"/>
        <v>13</v>
      </c>
    </row>
    <row r="18" spans="2:9" ht="11.25">
      <c r="B18" s="22">
        <v>2555</v>
      </c>
      <c r="C18" s="77">
        <v>1286.47</v>
      </c>
      <c r="D18" s="72"/>
      <c r="E18" s="78">
        <f t="shared" si="0"/>
        <v>1036.737</v>
      </c>
      <c r="F18" s="79">
        <f t="shared" si="1"/>
        <v>526.5747954941044</v>
      </c>
      <c r="G18" s="80">
        <f t="shared" si="2"/>
        <v>510.16220450589566</v>
      </c>
      <c r="H18" s="81">
        <f t="shared" si="3"/>
        <v>1546.8992045058958</v>
      </c>
      <c r="I18" s="2">
        <f t="shared" si="4"/>
        <v>14</v>
      </c>
    </row>
    <row r="19" spans="2:9" ht="11.25">
      <c r="B19" s="22">
        <v>2557</v>
      </c>
      <c r="C19" s="77">
        <v>599.93</v>
      </c>
      <c r="D19" s="72"/>
      <c r="E19" s="78">
        <f t="shared" si="0"/>
        <v>1036.737</v>
      </c>
      <c r="F19" s="79">
        <f t="shared" si="1"/>
        <v>526.5747954941044</v>
      </c>
      <c r="G19" s="80">
        <f t="shared" si="2"/>
        <v>510.16220450589566</v>
      </c>
      <c r="H19" s="81">
        <f t="shared" si="3"/>
        <v>1546.8992045058958</v>
      </c>
      <c r="I19" s="2">
        <f t="shared" si="4"/>
        <v>15</v>
      </c>
    </row>
    <row r="20" spans="2:9" ht="11.25">
      <c r="B20" s="22">
        <v>2558</v>
      </c>
      <c r="C20" s="77">
        <v>231.8</v>
      </c>
      <c r="D20" s="72"/>
      <c r="E20" s="78">
        <f t="shared" si="0"/>
        <v>1036.737</v>
      </c>
      <c r="F20" s="79">
        <f t="shared" si="1"/>
        <v>526.5747954941044</v>
      </c>
      <c r="G20" s="80">
        <f t="shared" si="2"/>
        <v>510.16220450589566</v>
      </c>
      <c r="H20" s="81">
        <f t="shared" si="3"/>
        <v>1546.8992045058958</v>
      </c>
      <c r="I20" s="2">
        <f t="shared" si="4"/>
        <v>16</v>
      </c>
    </row>
    <row r="21" spans="2:9" ht="11.25">
      <c r="B21" s="22">
        <v>2559</v>
      </c>
      <c r="C21" s="82">
        <v>413.63</v>
      </c>
      <c r="D21" s="72"/>
      <c r="E21" s="78">
        <f t="shared" si="0"/>
        <v>1036.737</v>
      </c>
      <c r="F21" s="79">
        <f t="shared" si="1"/>
        <v>526.5747954941044</v>
      </c>
      <c r="G21" s="80">
        <f t="shared" si="2"/>
        <v>510.16220450589566</v>
      </c>
      <c r="H21" s="81">
        <f t="shared" si="3"/>
        <v>1546.8992045058958</v>
      </c>
      <c r="I21" s="2">
        <f>I20+1</f>
        <v>17</v>
      </c>
    </row>
    <row r="22" spans="2:9" ht="11.25">
      <c r="B22" s="22">
        <v>2560</v>
      </c>
      <c r="C22" s="82">
        <v>667.28</v>
      </c>
      <c r="D22" s="72"/>
      <c r="E22" s="78">
        <f t="shared" si="0"/>
        <v>1036.737</v>
      </c>
      <c r="F22" s="79">
        <f t="shared" si="1"/>
        <v>526.5747954941044</v>
      </c>
      <c r="G22" s="80">
        <f t="shared" si="2"/>
        <v>510.16220450589566</v>
      </c>
      <c r="H22" s="81">
        <f t="shared" si="3"/>
        <v>1546.8992045058958</v>
      </c>
      <c r="I22" s="2">
        <f>I21+1</f>
        <v>18</v>
      </c>
    </row>
    <row r="23" spans="2:9" ht="11.25">
      <c r="B23" s="22">
        <v>2561</v>
      </c>
      <c r="C23" s="77">
        <v>562.8</v>
      </c>
      <c r="D23" s="72"/>
      <c r="E23" s="78">
        <f t="shared" si="0"/>
        <v>1036.737</v>
      </c>
      <c r="F23" s="79">
        <f t="shared" si="1"/>
        <v>526.5747954941044</v>
      </c>
      <c r="G23" s="80">
        <f t="shared" si="2"/>
        <v>510.16220450589566</v>
      </c>
      <c r="H23" s="81">
        <f t="shared" si="3"/>
        <v>1546.8992045058958</v>
      </c>
      <c r="I23" s="2">
        <f>I22+1</f>
        <v>19</v>
      </c>
    </row>
    <row r="24" spans="2:9" ht="11.25">
      <c r="B24" s="22">
        <v>2562</v>
      </c>
      <c r="C24" s="77">
        <v>355.9</v>
      </c>
      <c r="D24" s="72"/>
      <c r="E24" s="78">
        <f t="shared" si="0"/>
        <v>1036.737</v>
      </c>
      <c r="F24" s="79">
        <f t="shared" si="1"/>
        <v>526.5747954941044</v>
      </c>
      <c r="G24" s="80">
        <f t="shared" si="2"/>
        <v>510.16220450589566</v>
      </c>
      <c r="H24" s="81">
        <f t="shared" si="3"/>
        <v>1546.8992045058958</v>
      </c>
      <c r="I24" s="2">
        <f>I23+1</f>
        <v>20</v>
      </c>
    </row>
    <row r="25" spans="2:14" ht="11.25">
      <c r="B25" s="89">
        <v>2563</v>
      </c>
      <c r="C25" s="90">
        <v>219.7</v>
      </c>
      <c r="D25" s="91">
        <f>C25</f>
        <v>219.7</v>
      </c>
      <c r="E25" s="78"/>
      <c r="F25" s="79"/>
      <c r="G25" s="80"/>
      <c r="H25" s="81"/>
      <c r="K25" s="95" t="s">
        <v>23</v>
      </c>
      <c r="L25" s="95"/>
      <c r="M25" s="95"/>
      <c r="N25" s="95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16" ht="12.75">
      <c r="B35" s="22"/>
      <c r="C35" s="82"/>
      <c r="D35" s="72"/>
      <c r="E35" s="78"/>
      <c r="F35" s="79"/>
      <c r="G35" s="80"/>
      <c r="H35" s="81"/>
      <c r="P35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14" ht="11.25">
      <c r="B51" s="22"/>
      <c r="C51" s="82"/>
      <c r="D51" s="72"/>
      <c r="E51" s="78"/>
      <c r="F51" s="79"/>
      <c r="G51" s="80"/>
      <c r="H51" s="81"/>
      <c r="J51" s="23"/>
      <c r="K51" s="23"/>
      <c r="L51" s="23"/>
      <c r="M51" s="23"/>
      <c r="N51" s="23"/>
    </row>
    <row r="52" spans="2:14" ht="11.25">
      <c r="B52" s="22"/>
      <c r="C52" s="82"/>
      <c r="D52" s="72"/>
      <c r="E52" s="83"/>
      <c r="F52" s="84"/>
      <c r="G52" s="85"/>
      <c r="H52" s="86"/>
      <c r="J52" s="30"/>
      <c r="K52" s="30"/>
      <c r="L52" s="30"/>
      <c r="M52" s="30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83"/>
      <c r="F54" s="84"/>
      <c r="G54" s="85"/>
      <c r="H54" s="86"/>
      <c r="J54" s="31"/>
      <c r="K54" s="28"/>
      <c r="L54" s="31"/>
      <c r="M54" s="32"/>
      <c r="N54" s="23"/>
    </row>
    <row r="55" spans="2:13" ht="11.25">
      <c r="B55" s="22"/>
      <c r="C55" s="77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77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AVERAGE(C5:C24)</f>
        <v>1036.737</v>
      </c>
      <c r="D104" s="48"/>
      <c r="E104" s="45"/>
      <c r="F104" s="45"/>
      <c r="G104" s="23"/>
      <c r="H104" s="49" t="s">
        <v>8</v>
      </c>
      <c r="I104" s="50" t="s">
        <v>20</v>
      </c>
      <c r="J104" s="51"/>
      <c r="K104" s="52"/>
    </row>
    <row r="105" spans="1:11" ht="15.75" customHeight="1">
      <c r="A105" s="23"/>
      <c r="B105" s="53" t="s">
        <v>10</v>
      </c>
      <c r="C105" s="69">
        <f>STDEV(C5:C24)</f>
        <v>510.16220450589566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0.49208449636300783</v>
      </c>
      <c r="D106" s="48"/>
      <c r="E106" s="59">
        <f>C106*100</f>
        <v>49.208449636300784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2">
        <f>C111-C112-C113</f>
        <v>13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526.5747954941044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2">
        <f>C112</f>
        <v>3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1546.8992045058958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2">
        <f>C113</f>
        <v>4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spans="1:3" ht="11.25">
      <c r="A111" s="42"/>
      <c r="C111" s="2">
        <f>MAX(I5:I100)</f>
        <v>20</v>
      </c>
    </row>
    <row r="112" ht="11.25">
      <c r="C112" s="2">
        <f>COUNTIF(C5:C24,"&gt;1547")</f>
        <v>3</v>
      </c>
    </row>
    <row r="113" ht="11.25">
      <c r="C113" s="2">
        <f>COUNTIF(C5:C24,"&lt;527")</f>
        <v>4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2021-04-27T02:46:57Z</dcterms:modified>
  <cp:category/>
  <cp:version/>
  <cp:contentType/>
  <cp:contentStatus/>
</cp:coreProperties>
</file>