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1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<sst xmlns="http://schemas.openxmlformats.org/spreadsheetml/2006/main" count="54" uniqueCount="26">
  <si>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</si>
  <si>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</si>
  <si>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</si>
  <si>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</si>
  <si>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</si>
  <si>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</si>
  <si>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</si>
  <si>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</si>
  <si>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</si>
  <si>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</si>
  <si>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</si>
  <si>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</si>
  <si>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</si>
  <si>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</si>
  <si>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</si>
  <si>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</si>
  <si>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</si>
  <si>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</si>
  <si>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</si>
  <si>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</si>
  <si>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</si>
  <si>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</si>
  <si>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</si>
  <si>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</si>
  <si>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P.14A</t>
  </si>
  <si>
    <t>-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</si>
</sst>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3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5" fillId="0" borderId="8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P.14A'!$D$36:$O$36</c:f>
              <c:numCache/>
            </c:numRef>
          </c:xVal>
          <c:yVal>
            <c:numRef>
              <c:f>'Return P.14A'!$D$37:$O$37</c:f>
              <c:numCache/>
            </c:numRef>
          </c:yVal>
          <c:smooth val="0"/>
        </c:ser>
        <c:axId val="44643449"/>
        <c:axId val="66246722"/>
      </c:scatterChart>
      <c:valAx>
        <c:axId val="4464344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246722"/>
        <c:crossesAt val="10"/>
        <c:crossBetween val="midCat"/>
        <c:dispUnits/>
        <c:majorUnit val="10"/>
      </c:valAx>
      <c:valAx>
        <c:axId val="6624672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6434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4">
      <selection activeCell="S13" sqref="S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COUNT(J41:J62)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AVERAGE(J41:J62)</f>
        <v>400.91600000000005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(VAR(J41:J62))</f>
        <v>65384.7429621052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2501</v>
      </c>
      <c r="B6" s="16">
        <v>150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STDEV(J41:J62)</f>
        <v>255.7044054413322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2502</v>
      </c>
      <c r="B7" s="16">
        <v>493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2503</v>
      </c>
      <c r="B8" s="16">
        <v>626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2504</v>
      </c>
      <c r="B9" s="16">
        <v>398</v>
      </c>
      <c r="C9" s="17"/>
      <c r="D9" s="18"/>
      <c r="E9" s="20"/>
      <c r="F9" s="20"/>
      <c r="U9" s="2" t="s">
        <v>17</v>
      </c>
      <c r="V9" s="21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2505</v>
      </c>
      <c r="B10" s="16">
        <v>647</v>
      </c>
      <c r="C10" s="17"/>
      <c r="D10" s="18"/>
      <c r="E10" s="22"/>
      <c r="F10" s="23"/>
      <c r="U10" s="2" t="s">
        <v>18</v>
      </c>
      <c r="V10" s="21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2506</v>
      </c>
      <c r="B11" s="16">
        <v>305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2507</v>
      </c>
      <c r="B12" s="16">
        <v>451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2508</v>
      </c>
      <c r="B13" s="16">
        <v>376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2509</v>
      </c>
      <c r="B14" s="16">
        <v>461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2510</v>
      </c>
      <c r="B15" s="16">
        <v>458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2511</v>
      </c>
      <c r="B16" s="16">
        <v>181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2552</v>
      </c>
      <c r="B17" s="16" t="s">
        <v>25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2553</v>
      </c>
      <c r="B18" s="16">
        <v>404.05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2554</v>
      </c>
      <c r="B19" s="16">
        <v>1235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2555</v>
      </c>
      <c r="B20" s="29">
        <v>213.6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2556</v>
      </c>
      <c r="B21" s="29" t="s">
        <v>25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2557</v>
      </c>
      <c r="B22" s="16">
        <v>218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2558</v>
      </c>
      <c r="B23" s="16">
        <v>88.5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2559</v>
      </c>
      <c r="B24" s="16">
        <v>242.4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2560</v>
      </c>
      <c r="B25" s="16">
        <v>272.57</v>
      </c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2561</v>
      </c>
      <c r="B26" s="16">
        <v>188.6</v>
      </c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2562</v>
      </c>
      <c r="B27" s="29">
        <v>609.6</v>
      </c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29"/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3"/>
      <c r="C29" s="17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5"/>
      <c r="C30" s="17"/>
      <c r="D30" s="34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29"/>
      <c r="C31" s="17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16"/>
      <c r="C32" s="83"/>
      <c r="D32" s="84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17"/>
      <c r="D33" s="41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/>
      <c r="B34" s="43"/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8"/>
      <c r="C37" s="52" t="s">
        <v>2</v>
      </c>
      <c r="D37" s="53">
        <f aca="true" t="shared" si="1" ref="D37:O37">ROUND((((-LN(-LN(1-1/D36)))+$B$83*$B$84)/$B$83),2)</f>
        <v>363.13</v>
      </c>
      <c r="E37" s="52">
        <f t="shared" si="1"/>
        <v>492.14</v>
      </c>
      <c r="F37" s="54">
        <f t="shared" si="1"/>
        <v>574.71</v>
      </c>
      <c r="G37" s="54">
        <f t="shared" si="1"/>
        <v>635.83</v>
      </c>
      <c r="H37" s="54">
        <f t="shared" si="1"/>
        <v>684.43</v>
      </c>
      <c r="I37" s="54">
        <f t="shared" si="1"/>
        <v>816.37</v>
      </c>
      <c r="J37" s="54">
        <f t="shared" si="1"/>
        <v>989.55</v>
      </c>
      <c r="K37" s="54">
        <f t="shared" si="1"/>
        <v>1044.49</v>
      </c>
      <c r="L37" s="54">
        <f t="shared" si="1"/>
        <v>1213.72</v>
      </c>
      <c r="M37" s="54">
        <f t="shared" si="1"/>
        <v>1381.7</v>
      </c>
      <c r="N37" s="54">
        <f t="shared" si="1"/>
        <v>1549.07</v>
      </c>
      <c r="O37" s="54">
        <f t="shared" si="1"/>
        <v>1769.89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8"/>
      <c r="C41" s="48"/>
      <c r="D41" s="48"/>
      <c r="E41" s="23"/>
      <c r="G41" s="62" t="s">
        <v>21</v>
      </c>
      <c r="I41" s="26">
        <v>2501</v>
      </c>
      <c r="J41" s="25">
        <v>150</v>
      </c>
      <c r="K41" s="26"/>
      <c r="S41" s="26"/>
      <c r="Y41" s="6"/>
      <c r="Z41" s="6"/>
      <c r="AA41" s="6"/>
      <c r="AB41" s="6"/>
    </row>
    <row r="42" spans="1:28" ht="21">
      <c r="A42" s="24"/>
      <c r="B42" s="46"/>
      <c r="C42" s="46"/>
      <c r="D42" s="46"/>
      <c r="E42" s="1"/>
      <c r="I42" s="26">
        <v>2502</v>
      </c>
      <c r="J42" s="25">
        <v>493</v>
      </c>
      <c r="K42" s="26"/>
      <c r="S42" s="26"/>
      <c r="Y42" s="6"/>
      <c r="Z42" s="6"/>
      <c r="AA42" s="6"/>
      <c r="AB42" s="6"/>
    </row>
    <row r="43" spans="1:28" ht="21">
      <c r="A43" s="24"/>
      <c r="B43" s="63"/>
      <c r="C43" s="63"/>
      <c r="D43" s="63"/>
      <c r="E43" s="1"/>
      <c r="I43" s="26">
        <v>2503</v>
      </c>
      <c r="J43" s="25">
        <v>626</v>
      </c>
      <c r="K43" s="26"/>
      <c r="S43" s="26"/>
      <c r="Y43" s="6"/>
      <c r="Z43" s="6"/>
      <c r="AA43" s="6"/>
      <c r="AB43" s="6"/>
    </row>
    <row r="44" spans="1:28" ht="21">
      <c r="A44" s="24"/>
      <c r="B44" s="46"/>
      <c r="C44" s="46"/>
      <c r="D44" s="46"/>
      <c r="E44" s="1"/>
      <c r="I44" s="26">
        <v>2504</v>
      </c>
      <c r="J44" s="25">
        <v>398</v>
      </c>
      <c r="K44" s="26"/>
      <c r="S44" s="26"/>
      <c r="Y44" s="6"/>
      <c r="Z44" s="6"/>
      <c r="AA44" s="6"/>
      <c r="AB44" s="6"/>
    </row>
    <row r="45" spans="1:28" ht="21">
      <c r="A45" s="24"/>
      <c r="B45" s="46"/>
      <c r="C45" s="46"/>
      <c r="D45" s="46"/>
      <c r="E45" s="64"/>
      <c r="I45" s="26">
        <v>2505</v>
      </c>
      <c r="J45" s="25">
        <v>647</v>
      </c>
      <c r="K45" s="26"/>
      <c r="S45" s="26"/>
      <c r="Y45" s="6"/>
      <c r="Z45" s="6"/>
      <c r="AA45" s="6"/>
      <c r="AB45" s="6"/>
    </row>
    <row r="46" spans="1:28" ht="21">
      <c r="A46" s="65"/>
      <c r="B46" s="66"/>
      <c r="C46" s="66"/>
      <c r="D46" s="66"/>
      <c r="E46" s="64"/>
      <c r="I46" s="26">
        <v>2506</v>
      </c>
      <c r="J46" s="25">
        <v>305</v>
      </c>
      <c r="K46" s="26"/>
      <c r="S46" s="26"/>
      <c r="Y46" s="6"/>
      <c r="Z46" s="6"/>
      <c r="AA46" s="6"/>
      <c r="AB46" s="6"/>
    </row>
    <row r="47" spans="1:28" ht="21">
      <c r="A47" s="65"/>
      <c r="B47" s="66"/>
      <c r="C47" s="66"/>
      <c r="D47" s="66"/>
      <c r="E47" s="64"/>
      <c r="I47" s="26">
        <v>2507</v>
      </c>
      <c r="J47" s="25">
        <v>451</v>
      </c>
      <c r="K47" s="26"/>
      <c r="S47" s="26"/>
      <c r="Y47" s="6"/>
      <c r="Z47" s="6"/>
      <c r="AA47" s="6"/>
      <c r="AB47" s="6"/>
    </row>
    <row r="48" spans="1:28" ht="21">
      <c r="A48" s="65"/>
      <c r="B48" s="66"/>
      <c r="C48" s="66"/>
      <c r="D48" s="66"/>
      <c r="E48" s="64"/>
      <c r="I48" s="26">
        <v>2508</v>
      </c>
      <c r="J48" s="25">
        <v>376</v>
      </c>
      <c r="K48" s="26"/>
      <c r="S48" s="26"/>
      <c r="Y48" s="6"/>
      <c r="Z48" s="6"/>
      <c r="AA48" s="6"/>
      <c r="AB48" s="6"/>
    </row>
    <row r="49" spans="1:28" ht="21">
      <c r="A49" s="65"/>
      <c r="B49" s="66"/>
      <c r="C49" s="66"/>
      <c r="D49" s="66"/>
      <c r="E49" s="64"/>
      <c r="I49" s="26">
        <v>2509</v>
      </c>
      <c r="J49" s="25">
        <v>461</v>
      </c>
      <c r="K49" s="26"/>
      <c r="S49" s="26"/>
      <c r="Y49" s="6"/>
      <c r="Z49" s="6"/>
      <c r="AA49" s="6"/>
      <c r="AB49" s="6"/>
    </row>
    <row r="50" spans="1:28" ht="21">
      <c r="A50" s="65"/>
      <c r="B50" s="66"/>
      <c r="C50" s="66"/>
      <c r="D50" s="66"/>
      <c r="E50" s="64"/>
      <c r="I50" s="26">
        <v>2510</v>
      </c>
      <c r="J50" s="25">
        <v>458</v>
      </c>
      <c r="K50" s="26"/>
      <c r="S50" s="26"/>
      <c r="Y50" s="6"/>
      <c r="Z50" s="6"/>
      <c r="AA50" s="6"/>
      <c r="AB50" s="6"/>
    </row>
    <row r="51" spans="1:28" ht="21">
      <c r="A51" s="65"/>
      <c r="B51" s="66"/>
      <c r="C51" s="66"/>
      <c r="D51" s="66"/>
      <c r="E51" s="64"/>
      <c r="I51" s="26">
        <v>2511</v>
      </c>
      <c r="J51" s="25">
        <v>181</v>
      </c>
      <c r="K51" s="26"/>
      <c r="S51" s="26"/>
      <c r="Y51" s="6"/>
      <c r="Z51" s="6"/>
      <c r="AA51" s="6"/>
      <c r="AB51" s="6"/>
    </row>
    <row r="52" spans="1:28" ht="21">
      <c r="A52" s="65"/>
      <c r="B52" s="66"/>
      <c r="C52" s="66"/>
      <c r="D52" s="66"/>
      <c r="E52" s="64"/>
      <c r="I52" s="26">
        <v>2552</v>
      </c>
      <c r="J52" s="25" t="s">
        <v>25</v>
      </c>
      <c r="K52" s="26"/>
      <c r="S52" s="26"/>
      <c r="Y52" s="6"/>
      <c r="Z52" s="6"/>
      <c r="AA52" s="6"/>
      <c r="AB52" s="6"/>
    </row>
    <row r="53" spans="1:28" ht="21">
      <c r="A53" s="65"/>
      <c r="B53" s="66"/>
      <c r="C53" s="66"/>
      <c r="D53" s="66"/>
      <c r="E53" s="64"/>
      <c r="I53" s="26">
        <v>2553</v>
      </c>
      <c r="J53" s="25">
        <v>404.05</v>
      </c>
      <c r="K53" s="26"/>
      <c r="S53" s="26"/>
      <c r="Y53" s="6"/>
      <c r="Z53" s="6"/>
      <c r="AA53" s="6"/>
      <c r="AB53" s="6"/>
    </row>
    <row r="54" spans="1:28" ht="21">
      <c r="A54" s="65"/>
      <c r="B54" s="64"/>
      <c r="C54" s="64"/>
      <c r="D54" s="64"/>
      <c r="E54" s="64"/>
      <c r="I54" s="26">
        <v>2554</v>
      </c>
      <c r="J54" s="25">
        <v>1235</v>
      </c>
      <c r="K54" s="26"/>
      <c r="S54" s="26"/>
      <c r="Y54" s="6"/>
      <c r="Z54" s="6"/>
      <c r="AA54" s="6"/>
      <c r="AB54" s="6"/>
    </row>
    <row r="55" spans="1:28" ht="21">
      <c r="A55" s="65"/>
      <c r="B55" s="64"/>
      <c r="C55" s="64"/>
      <c r="D55" s="64"/>
      <c r="E55" s="64"/>
      <c r="I55" s="26">
        <v>2555</v>
      </c>
      <c r="J55" s="25">
        <v>213.6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2556</v>
      </c>
      <c r="J56" s="26" t="s">
        <v>25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2557</v>
      </c>
      <c r="J57" s="26">
        <v>218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2558</v>
      </c>
      <c r="J58" s="26">
        <v>88.5</v>
      </c>
      <c r="K58" s="26"/>
      <c r="S58" s="26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2559</v>
      </c>
      <c r="J59" s="26">
        <v>242.4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2560</v>
      </c>
      <c r="J60" s="26">
        <v>272.57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2561</v>
      </c>
      <c r="J61" s="26">
        <v>188.6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2562</v>
      </c>
      <c r="J62" s="26">
        <v>609.6</v>
      </c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9"/>
      <c r="C63" s="69"/>
      <c r="D63" s="69"/>
      <c r="E63" s="69"/>
      <c r="F63" s="69"/>
      <c r="G63" s="7"/>
      <c r="H63" s="7"/>
      <c r="I63" s="26"/>
      <c r="J63" s="70"/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1"/>
      <c r="C64" s="71"/>
      <c r="D64" s="71"/>
      <c r="E64" s="71"/>
      <c r="F64" s="71"/>
      <c r="G64" s="47"/>
      <c r="H64" s="47"/>
      <c r="I64" s="26"/>
      <c r="J64" s="72"/>
      <c r="K64" s="73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4">
        <f>IF($A$79&gt;=6,VLOOKUP($F$78,$X$3:$AC$38,$A$79-4),VLOOKUP($A$78,$X$3:$AC$38,$A$79+1))</f>
        <v>0.523552</v>
      </c>
      <c r="C80" s="74"/>
      <c r="D80" s="74"/>
      <c r="E80" s="74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4">
        <f>IF($A$79&gt;=6,VLOOKUP($F$78,$Y$58:$AD$97,$A$79-4),VLOOKUP($A$78,$Y$58:$AD$97,$A$79+1))</f>
        <v>1.062822</v>
      </c>
      <c r="C81" s="74"/>
      <c r="D81" s="74"/>
      <c r="E81" s="74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5">
        <f>B81/V6</f>
        <v>0.004156447747412195</v>
      </c>
      <c r="C83" s="75"/>
      <c r="D83" s="75"/>
      <c r="E83" s="75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6">
        <f>V4-(B80/B83)</f>
        <v>274.95459453641314</v>
      </c>
      <c r="C84" s="75"/>
      <c r="D84" s="75"/>
      <c r="E84" s="75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26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26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3">
    <mergeCell ref="A3:D3"/>
    <mergeCell ref="A4:D4"/>
    <mergeCell ref="C32:D32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2020-06-09T06:08:27Z</dcterms:modified>
  <cp:category/>
  <cp:version/>
  <cp:contentType/>
  <cp:contentStatus/>
</cp:coreProperties>
</file>