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N.65" sheetId="1" r:id="rId1"/>
    <sheet name="Sheet2" sheetId="2" r:id="rId2"/>
    <sheet name="Sheet3" sheetId="3" r:id="rId3"/>
  </sheets>
  <definedNames>
    <definedName name="_xlnm.Print_Area" localSheetId="0">'Return N.65'!$A$1:$Q$34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<sst xmlns="http://schemas.openxmlformats.org/spreadsheetml/2006/main" count="50" uniqueCount="25">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</sst>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25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Alignment="1" applyProtection="1">
      <alignment horizontal="center"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3" fontId="4" fillId="0" borderId="30" xfId="42" applyFont="1" applyFill="1" applyBorder="1" applyAlignment="1">
      <alignment/>
    </xf>
    <xf numFmtId="43" fontId="4" fillId="0" borderId="31" xfId="42" applyFont="1" applyFill="1" applyBorder="1" applyAlignment="1">
      <alignment/>
    </xf>
    <xf numFmtId="43" fontId="4" fillId="0" borderId="31" xfId="42" applyFont="1" applyFill="1" applyBorder="1" applyAlignment="1">
      <alignment horizontal="right"/>
    </xf>
    <xf numFmtId="43" fontId="4" fillId="0" borderId="31" xfId="42" applyFont="1" applyFill="1" applyBorder="1" applyAlignment="1">
      <alignment horizontal="right" vertical="center"/>
    </xf>
    <xf numFmtId="43" fontId="4" fillId="0" borderId="32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-0.02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9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N.65'!$D$33:$O$33</c:f>
              <c:numCache/>
            </c:numRef>
          </c:xVal>
          <c:yVal>
            <c:numRef>
              <c:f>'Return N.65'!$D$34:$O$34</c:f>
              <c:numCache/>
            </c:numRef>
          </c:yVal>
          <c:smooth val="0"/>
        </c:ser>
        <c:axId val="54474762"/>
        <c:axId val="20510811"/>
      </c:scatterChart>
      <c:valAx>
        <c:axId val="544747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10811"/>
        <c:crossesAt val="100"/>
        <c:crossBetween val="midCat"/>
        <c:dispUnits/>
        <c:majorUnit val="10"/>
      </c:valAx>
      <c:valAx>
        <c:axId val="2051081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74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33625" y="28575"/>
        <a:ext cx="46005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71850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86075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10.00390625" style="2" customWidth="1"/>
    <col min="3" max="3" width="8.140625" style="2" customWidth="1"/>
    <col min="4" max="4" width="10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1" width="6.140625" style="2" customWidth="1"/>
    <col min="12" max="12" width="7.1406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4" t="s">
        <v>23</v>
      </c>
      <c r="B3" s="75"/>
      <c r="C3" s="75"/>
      <c r="D3" s="7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7" t="s">
        <v>22</v>
      </c>
      <c r="B4" s="78"/>
      <c r="C4" s="78"/>
      <c r="D4" s="7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299.63222222222225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70683.35684102564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81">
        <v>1486.4</v>
      </c>
      <c r="C6" s="16"/>
      <c r="D6" s="17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265.8634176433938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81">
        <v>412.5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81">
        <v>260.05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81">
        <v>232.75</v>
      </c>
      <c r="C9" s="16"/>
      <c r="D9" s="17"/>
      <c r="E9" s="19"/>
      <c r="F9" s="19"/>
      <c r="U9" s="2" t="s">
        <v>16</v>
      </c>
      <c r="V9" s="20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81">
        <v>121.5</v>
      </c>
      <c r="C10" s="16"/>
      <c r="D10" s="17"/>
      <c r="E10" s="21"/>
      <c r="F10" s="22"/>
      <c r="U10" s="2" t="s">
        <v>17</v>
      </c>
      <c r="V10" s="20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81">
        <v>316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81">
        <v>199.74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81">
        <v>213.6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81">
        <v>205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81">
        <v>295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81">
        <v>651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81">
        <v>364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81">
        <v>334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81">
        <v>145.8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82">
        <v>354.23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82">
        <v>290.4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81">
        <v>110.84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81">
        <v>408.08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81">
        <v>262.3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81">
        <v>121.2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81">
        <v>144.22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82">
        <v>170.32</v>
      </c>
      <c r="C27" s="29"/>
      <c r="D27" s="30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82">
        <v>254</v>
      </c>
      <c r="C28" s="31"/>
      <c r="D28" s="32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2562</v>
      </c>
      <c r="B29" s="83">
        <v>109.56</v>
      </c>
      <c r="C29" s="29"/>
      <c r="D29" s="32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2563</v>
      </c>
      <c r="B30" s="84">
        <v>283.82</v>
      </c>
      <c r="C30" s="33"/>
      <c r="D30" s="34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2564</v>
      </c>
      <c r="B31" s="82">
        <v>126.66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2565</v>
      </c>
      <c r="B32" s="80">
        <v>217.1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259.37</v>
      </c>
      <c r="E34" s="48">
        <f aca="true" t="shared" si="1" ref="E34:O34">ROUND((((-LN(-LN(1-1/E33)))+$B$83*$B$84)/$B$83),2)</f>
        <v>388.9</v>
      </c>
      <c r="F34" s="50">
        <f t="shared" si="1"/>
        <v>471.81</v>
      </c>
      <c r="G34" s="50">
        <f t="shared" si="1"/>
        <v>533.18</v>
      </c>
      <c r="H34" s="50">
        <f t="shared" si="1"/>
        <v>581.98</v>
      </c>
      <c r="I34" s="50">
        <f t="shared" si="1"/>
        <v>714.46</v>
      </c>
      <c r="J34" s="50">
        <f t="shared" si="1"/>
        <v>888.35</v>
      </c>
      <c r="K34" s="50">
        <f t="shared" si="1"/>
        <v>943.51</v>
      </c>
      <c r="L34" s="50">
        <f t="shared" si="1"/>
        <v>1113.44</v>
      </c>
      <c r="M34" s="50">
        <f t="shared" si="1"/>
        <v>1282.11</v>
      </c>
      <c r="N34" s="50">
        <f t="shared" si="1"/>
        <v>1450.17</v>
      </c>
      <c r="O34" s="50">
        <f t="shared" si="1"/>
        <v>1671.88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5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18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20</v>
      </c>
      <c r="I41" s="25">
        <v>2539</v>
      </c>
      <c r="J41" s="70">
        <v>1486.4</v>
      </c>
      <c r="K41" s="70"/>
      <c r="L41" s="71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2540</v>
      </c>
      <c r="J42" s="70">
        <v>412.5</v>
      </c>
      <c r="K42" s="70"/>
      <c r="L42" s="71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2541</v>
      </c>
      <c r="J43" s="70">
        <v>260.05</v>
      </c>
      <c r="K43" s="70"/>
      <c r="L43" s="71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2542</v>
      </c>
      <c r="J44" s="70">
        <v>232.75</v>
      </c>
      <c r="K44" s="70"/>
      <c r="L44" s="71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2543</v>
      </c>
      <c r="J45" s="70">
        <v>121.5</v>
      </c>
      <c r="K45" s="70"/>
      <c r="L45" s="71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2544</v>
      </c>
      <c r="J46" s="70">
        <v>316</v>
      </c>
      <c r="K46" s="70"/>
      <c r="L46" s="71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2545</v>
      </c>
      <c r="J47" s="70">
        <v>199.74</v>
      </c>
      <c r="K47" s="70"/>
      <c r="L47" s="71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2546</v>
      </c>
      <c r="J48" s="70">
        <v>213.6</v>
      </c>
      <c r="K48" s="70"/>
      <c r="L48" s="71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2547</v>
      </c>
      <c r="J49" s="70">
        <v>205</v>
      </c>
      <c r="K49" s="70"/>
      <c r="L49" s="71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2548</v>
      </c>
      <c r="J50" s="70">
        <v>295</v>
      </c>
      <c r="K50" s="70"/>
      <c r="L50" s="71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2549</v>
      </c>
      <c r="J51" s="70">
        <v>651</v>
      </c>
      <c r="K51" s="70"/>
      <c r="L51" s="71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2550</v>
      </c>
      <c r="J52" s="70">
        <v>364</v>
      </c>
      <c r="K52" s="70"/>
      <c r="L52" s="71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2551</v>
      </c>
      <c r="J53" s="70">
        <v>334</v>
      </c>
      <c r="K53" s="70"/>
      <c r="L53" s="71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2552</v>
      </c>
      <c r="J54" s="70">
        <v>145.8</v>
      </c>
      <c r="K54" s="70"/>
      <c r="L54" s="71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2553</v>
      </c>
      <c r="J55" s="70">
        <v>354.23</v>
      </c>
      <c r="K55" s="70"/>
      <c r="L55" s="71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2554</v>
      </c>
      <c r="J56" s="70">
        <v>290.4</v>
      </c>
      <c r="K56" s="70"/>
      <c r="L56" s="71"/>
      <c r="S56" s="25"/>
      <c r="W56" s="4" t="s">
        <v>0</v>
      </c>
    </row>
    <row r="57" spans="2:26" ht="21.75">
      <c r="B57" s="1"/>
      <c r="C57" s="1"/>
      <c r="D57" s="1"/>
      <c r="E57" s="1"/>
      <c r="I57" s="25">
        <v>2555</v>
      </c>
      <c r="J57" s="70">
        <v>110.84</v>
      </c>
      <c r="K57" s="70"/>
      <c r="L57" s="71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2556</v>
      </c>
      <c r="J58" s="70">
        <v>408.08</v>
      </c>
      <c r="K58" s="70"/>
      <c r="L58" s="71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2557</v>
      </c>
      <c r="J59" s="70">
        <v>262.3</v>
      </c>
      <c r="K59" s="70"/>
      <c r="L59" s="71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>
        <v>2558</v>
      </c>
      <c r="J60" s="70">
        <v>121.2</v>
      </c>
      <c r="K60" s="70"/>
      <c r="L60" s="71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2559</v>
      </c>
      <c r="J61" s="70">
        <v>144.22</v>
      </c>
      <c r="K61" s="70"/>
      <c r="L61" s="71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>
        <v>2560</v>
      </c>
      <c r="J62" s="70">
        <v>170.32</v>
      </c>
      <c r="K62" s="70"/>
      <c r="L62" s="71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25">
        <v>2561</v>
      </c>
      <c r="J63" s="72">
        <v>254</v>
      </c>
      <c r="K63" s="72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2"/>
      <c r="H64" s="52"/>
      <c r="I64" s="25">
        <v>2562</v>
      </c>
      <c r="J64" s="73">
        <v>109.56</v>
      </c>
      <c r="K64" s="72"/>
      <c r="L64" s="10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>
        <v>2563</v>
      </c>
      <c r="J65" s="70">
        <v>283.82</v>
      </c>
      <c r="K65" s="70"/>
      <c r="L65" s="7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>
        <v>2564</v>
      </c>
      <c r="J66" s="70">
        <v>126.66</v>
      </c>
      <c r="K66" s="70"/>
      <c r="L66" s="7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2565</v>
      </c>
      <c r="J67" s="25">
        <v>217.1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7">
        <f>IF($A$79&gt;=6,VLOOKUP($F$78,$X$3:$AC$38,$A$79-4),VLOOKUP($A$78,$X$3:$AC$38,$A$79+1))</f>
        <v>0.533191</v>
      </c>
      <c r="C80" s="67"/>
      <c r="D80" s="67"/>
      <c r="E80" s="67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7">
        <f>IF($A$79&gt;=6,VLOOKUP($F$78,$Y$58:$AD$97,$A$79-4),VLOOKUP($A$78,$Y$58:$AD$97,$A$79+1))</f>
        <v>1.100539</v>
      </c>
      <c r="C81" s="67"/>
      <c r="D81" s="67"/>
      <c r="E81" s="67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8">
        <f>B81/V6</f>
        <v>0.004139490155340468</v>
      </c>
      <c r="C83" s="68"/>
      <c r="D83" s="68"/>
      <c r="E83" s="68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9">
        <f>V4-(B80/B83)</f>
        <v>170.82626303613364</v>
      </c>
      <c r="C84" s="68"/>
      <c r="D84" s="68"/>
      <c r="E84" s="68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5"/>
      <c r="J98" s="25"/>
      <c r="K98" s="25"/>
    </row>
    <row r="99" spans="2:11" ht="18">
      <c r="B99" s="1"/>
      <c r="C99" s="1"/>
      <c r="D99" s="1"/>
      <c r="E99" s="1"/>
      <c r="I99" s="25"/>
      <c r="J99" s="25"/>
      <c r="K99" s="25"/>
    </row>
    <row r="100" spans="2:11" ht="18">
      <c r="B100" s="1"/>
      <c r="C100" s="1"/>
      <c r="D100" s="1"/>
      <c r="E100" s="1"/>
      <c r="I100" s="25"/>
      <c r="J100" s="25"/>
      <c r="K100" s="25"/>
    </row>
    <row r="101" spans="2:11" ht="18">
      <c r="B101" s="1"/>
      <c r="C101" s="1"/>
      <c r="D101" s="1"/>
      <c r="E101" s="1"/>
      <c r="I101" s="25"/>
      <c r="J101" s="25"/>
      <c r="K101" s="25"/>
    </row>
    <row r="102" spans="9:11" ht="18">
      <c r="I102" s="25"/>
      <c r="J102" s="25"/>
      <c r="K102" s="25"/>
    </row>
    <row r="103" spans="9:11" ht="18">
      <c r="I103" s="25"/>
      <c r="J103" s="25"/>
      <c r="K103" s="25"/>
    </row>
    <row r="104" spans="9:11" ht="18">
      <c r="I104" s="25"/>
      <c r="J104" s="25"/>
      <c r="K104" s="25"/>
    </row>
    <row r="105" spans="9:11" ht="18">
      <c r="I105" s="25"/>
      <c r="J105" s="25"/>
      <c r="K105" s="25"/>
    </row>
    <row r="106" spans="9:11" ht="18">
      <c r="I106" s="25"/>
      <c r="J106" s="25"/>
      <c r="K106" s="25"/>
    </row>
    <row r="107" spans="9:11" ht="18">
      <c r="I107" s="25"/>
      <c r="J107" s="25"/>
      <c r="K107" s="25"/>
    </row>
    <row r="108" spans="9:11" ht="18">
      <c r="I108" s="25"/>
      <c r="J108" s="25"/>
      <c r="K108" s="25"/>
    </row>
    <row r="109" spans="9:11" ht="18">
      <c r="I109" s="25"/>
      <c r="J109" s="25"/>
      <c r="K109" s="25"/>
    </row>
    <row r="110" spans="9:11" ht="18">
      <c r="I110" s="25"/>
      <c r="J110" s="25"/>
      <c r="K110" s="25"/>
    </row>
    <row r="111" spans="9:11" ht="18">
      <c r="I111" s="25"/>
      <c r="J111" s="25"/>
      <c r="K111" s="25"/>
    </row>
    <row r="112" spans="9:11" ht="18">
      <c r="I112" s="25"/>
      <c r="J112" s="25"/>
      <c r="K112" s="25"/>
    </row>
    <row r="113" spans="9:11" ht="18">
      <c r="I113" s="25"/>
      <c r="J113" s="25"/>
      <c r="K113" s="25"/>
    </row>
    <row r="114" spans="9:11" ht="18">
      <c r="I114" s="25"/>
      <c r="J114" s="25"/>
      <c r="K114" s="25"/>
    </row>
    <row r="115" spans="9:11" ht="18">
      <c r="I115" s="25"/>
      <c r="J115" s="25"/>
      <c r="K115" s="25"/>
    </row>
    <row r="116" spans="9:11" ht="18">
      <c r="I116" s="25"/>
      <c r="J116" s="25"/>
      <c r="K116" s="25"/>
    </row>
    <row r="117" spans="9:11" ht="18">
      <c r="I117" s="25"/>
      <c r="J117" s="25"/>
      <c r="K117" s="25"/>
    </row>
    <row r="118" spans="9:11" ht="18">
      <c r="I118" s="25"/>
      <c r="J118" s="25"/>
      <c r="K118" s="25"/>
    </row>
    <row r="119" spans="9:11" ht="18">
      <c r="I119" s="25"/>
      <c r="J119" s="25"/>
      <c r="K119" s="25"/>
    </row>
    <row r="120" spans="9:11" ht="18">
      <c r="I120" s="25"/>
      <c r="J120" s="25"/>
      <c r="K120" s="25"/>
    </row>
    <row r="121" spans="9:11" ht="18">
      <c r="I121" s="25"/>
      <c r="J121" s="25"/>
      <c r="K121" s="25"/>
    </row>
    <row r="122" spans="9:11" ht="18">
      <c r="I122" s="25"/>
      <c r="J122" s="25"/>
      <c r="K122" s="25"/>
    </row>
    <row r="123" spans="9:11" ht="18">
      <c r="I123" s="25"/>
      <c r="J123" s="25"/>
      <c r="K123" s="25"/>
    </row>
    <row r="124" spans="9:11" ht="18">
      <c r="I124" s="25"/>
      <c r="J124" s="25"/>
      <c r="K124" s="25"/>
    </row>
    <row r="125" spans="9:11" ht="18">
      <c r="I125" s="25"/>
      <c r="J125" s="25"/>
      <c r="K125" s="25"/>
    </row>
    <row r="126" spans="9:11" ht="18">
      <c r="I126" s="25"/>
      <c r="J126" s="25"/>
      <c r="K126" s="25"/>
    </row>
    <row r="127" spans="9:11" ht="18">
      <c r="I127" s="25"/>
      <c r="J127" s="25"/>
      <c r="K127" s="25"/>
    </row>
    <row r="128" spans="9:11" ht="18">
      <c r="I128" s="25"/>
      <c r="J128" s="25"/>
      <c r="K128" s="25"/>
    </row>
    <row r="129" spans="9:11" ht="18">
      <c r="I129" s="25"/>
      <c r="J129" s="25"/>
      <c r="K129" s="25"/>
    </row>
    <row r="130" spans="9:11" ht="18">
      <c r="I130" s="25"/>
      <c r="J130" s="25"/>
      <c r="K130" s="25"/>
    </row>
    <row r="131" spans="9:11" ht="18">
      <c r="I131" s="25"/>
      <c r="J131" s="25"/>
      <c r="K131" s="25"/>
    </row>
    <row r="132" spans="9:11" ht="18">
      <c r="I132" s="25"/>
      <c r="J132" s="25"/>
      <c r="K132" s="25"/>
    </row>
    <row r="133" spans="9:11" ht="18">
      <c r="I133" s="25"/>
      <c r="J133" s="25"/>
      <c r="K133" s="25"/>
    </row>
    <row r="134" spans="9:11" ht="18">
      <c r="I134" s="25"/>
      <c r="J134" s="25"/>
      <c r="K134" s="25"/>
    </row>
    <row r="135" spans="9:11" ht="18">
      <c r="I135" s="25"/>
      <c r="J135" s="25"/>
      <c r="K135" s="25"/>
    </row>
    <row r="136" spans="9:11" ht="18">
      <c r="I136" s="25"/>
      <c r="J136" s="25"/>
      <c r="K136" s="25"/>
    </row>
    <row r="137" spans="9:11" ht="18">
      <c r="I137" s="25"/>
      <c r="J137" s="25"/>
      <c r="K137" s="25"/>
    </row>
    <row r="138" spans="9:11" ht="18">
      <c r="I138" s="25"/>
      <c r="J138" s="25"/>
      <c r="K138" s="25"/>
    </row>
    <row r="139" spans="9:11" ht="18">
      <c r="I139" s="25"/>
      <c r="J139" s="25"/>
      <c r="K139" s="25"/>
    </row>
    <row r="140" spans="9:11" ht="18">
      <c r="I140" s="25"/>
      <c r="J140" s="25"/>
      <c r="K140" s="25"/>
    </row>
    <row r="141" spans="9:11" ht="18">
      <c r="I141" s="25"/>
      <c r="J141" s="25"/>
      <c r="K141" s="25"/>
    </row>
    <row r="142" spans="9:11" ht="18">
      <c r="I142" s="25"/>
      <c r="J142" s="25"/>
      <c r="K142" s="25"/>
    </row>
    <row r="143" spans="9:11" ht="18">
      <c r="I143" s="25"/>
      <c r="J143" s="25"/>
      <c r="K143" s="25"/>
    </row>
    <row r="144" spans="9:11" ht="18">
      <c r="I144" s="25"/>
      <c r="J144" s="25"/>
      <c r="K144" s="25"/>
    </row>
    <row r="145" spans="9:11" ht="18">
      <c r="I145" s="25"/>
      <c r="J145" s="25"/>
      <c r="K145" s="25"/>
    </row>
    <row r="146" spans="9:11" ht="18">
      <c r="I146" s="25"/>
      <c r="J146" s="25"/>
      <c r="K146" s="25"/>
    </row>
    <row r="147" spans="9:11" ht="18">
      <c r="I147" s="25"/>
      <c r="J147" s="25"/>
      <c r="K147" s="25"/>
    </row>
    <row r="148" spans="9:11" ht="18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2023-06-07T04:30:56Z</dcterms:modified>
  <cp:category/>
  <cp:version/>
  <cp:contentType/>
  <cp:contentStatus/>
</cp:coreProperties>
</file>