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N.6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<sst xmlns="http://schemas.openxmlformats.org/spreadsheetml/2006/main" count="39" uniqueCount="24">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</sst>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N.64 แม่น้ำน่าน อ.เมือง จ.น่าน</a:t>
            </a:r>
          </a:p>
        </c:rich>
      </c:tx>
      <c:layout>
        <c:manualLayout>
          <c:xMode val="factor"/>
          <c:yMode val="factor"/>
          <c:x val="0.031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975"/>
          <c:w val="0.8722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N.64'!$B$5:$B$31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N.64'!$C$5:$C$31</c:f>
              <c:numCache>
                <c:ptCount val="27"/>
                <c:pt idx="0">
                  <c:v>3498.24</c:v>
                </c:pt>
                <c:pt idx="1">
                  <c:v>3686.3</c:v>
                </c:pt>
                <c:pt idx="2">
                  <c:v>2428.9860000000003</c:v>
                </c:pt>
                <c:pt idx="3">
                  <c:v>1741.7660000000003</c:v>
                </c:pt>
                <c:pt idx="4">
                  <c:v>1337.8240000000003</c:v>
                </c:pt>
                <c:pt idx="5">
                  <c:v>2831.3430000000003</c:v>
                </c:pt>
                <c:pt idx="6">
                  <c:v>2294.08</c:v>
                </c:pt>
                <c:pt idx="7">
                  <c:v>2981.88</c:v>
                </c:pt>
                <c:pt idx="8">
                  <c:v>3313.25</c:v>
                </c:pt>
                <c:pt idx="9">
                  <c:v>2040.264</c:v>
                </c:pt>
                <c:pt idx="10">
                  <c:v>3320.83</c:v>
                </c:pt>
                <c:pt idx="11">
                  <c:v>2394.9993600000007</c:v>
                </c:pt>
                <c:pt idx="12">
                  <c:v>3039.8777280000004</c:v>
                </c:pt>
                <c:pt idx="13">
                  <c:v>2097.037728</c:v>
                </c:pt>
                <c:pt idx="14">
                  <c:v>3978.7</c:v>
                </c:pt>
                <c:pt idx="15">
                  <c:v>1768.38</c:v>
                </c:pt>
                <c:pt idx="16">
                  <c:v>2879.938368000001</c:v>
                </c:pt>
                <c:pt idx="17">
                  <c:v>4561.0689600000005</c:v>
                </c:pt>
                <c:pt idx="18">
                  <c:v>2109.7117439999997</c:v>
                </c:pt>
                <c:pt idx="19">
                  <c:v>2026.953504</c:v>
                </c:pt>
                <c:pt idx="20">
                  <c:v>2029.24</c:v>
                </c:pt>
                <c:pt idx="21">
                  <c:v>1715.534</c:v>
                </c:pt>
                <c:pt idx="22">
                  <c:v>2396.849184000001</c:v>
                </c:pt>
                <c:pt idx="23">
                  <c:v>2270.6</c:v>
                </c:pt>
                <c:pt idx="24">
                  <c:v>3356.1</c:v>
                </c:pt>
                <c:pt idx="25">
                  <c:v>1596.1</c:v>
                </c:pt>
                <c:pt idx="26">
                  <c:v>1553.1</c:v>
                </c:pt>
              </c:numCache>
            </c:numRef>
          </c:val>
        </c:ser>
        <c:axId val="58123057"/>
        <c:axId val="53345466"/>
      </c:barChart>
      <c:lineChart>
        <c:grouping val="standard"/>
        <c:varyColors val="0"/>
        <c:ser>
          <c:idx val="1"/>
          <c:order val="1"/>
          <c:tx>
            <c:v>ค่าเฉลี่ย (2537 - 2562 )อยู่ระหว่างค่า+-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N.64'!$B$5:$B$30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'std. - N.64'!$E$5:$E$30</c:f>
              <c:numCache>
                <c:ptCount val="26"/>
                <c:pt idx="0">
                  <c:v>2603.6866760000003</c:v>
                </c:pt>
                <c:pt idx="1">
                  <c:v>2603.6866760000003</c:v>
                </c:pt>
                <c:pt idx="2">
                  <c:v>2603.6866760000003</c:v>
                </c:pt>
                <c:pt idx="3">
                  <c:v>2603.6866760000003</c:v>
                </c:pt>
                <c:pt idx="4">
                  <c:v>2603.6866760000003</c:v>
                </c:pt>
                <c:pt idx="5">
                  <c:v>2603.6866760000003</c:v>
                </c:pt>
                <c:pt idx="6">
                  <c:v>2603.6866760000003</c:v>
                </c:pt>
                <c:pt idx="7">
                  <c:v>2603.6866760000003</c:v>
                </c:pt>
                <c:pt idx="8">
                  <c:v>2603.6866760000003</c:v>
                </c:pt>
                <c:pt idx="9">
                  <c:v>2603.6866760000003</c:v>
                </c:pt>
                <c:pt idx="10">
                  <c:v>2603.6866760000003</c:v>
                </c:pt>
                <c:pt idx="11">
                  <c:v>2603.6866760000003</c:v>
                </c:pt>
                <c:pt idx="12">
                  <c:v>2603.6866760000003</c:v>
                </c:pt>
                <c:pt idx="13">
                  <c:v>2603.6866760000003</c:v>
                </c:pt>
                <c:pt idx="14">
                  <c:v>2603.6866760000003</c:v>
                </c:pt>
                <c:pt idx="15">
                  <c:v>2603.6866760000003</c:v>
                </c:pt>
                <c:pt idx="16">
                  <c:v>2603.6866760000003</c:v>
                </c:pt>
                <c:pt idx="17">
                  <c:v>2603.6866760000003</c:v>
                </c:pt>
                <c:pt idx="18">
                  <c:v>2603.6866760000003</c:v>
                </c:pt>
                <c:pt idx="19">
                  <c:v>2603.6866760000003</c:v>
                </c:pt>
                <c:pt idx="20">
                  <c:v>2603.6866760000003</c:v>
                </c:pt>
                <c:pt idx="21">
                  <c:v>2603.6866760000003</c:v>
                </c:pt>
                <c:pt idx="22">
                  <c:v>2603.6866760000003</c:v>
                </c:pt>
                <c:pt idx="23">
                  <c:v>2603.6866760000003</c:v>
                </c:pt>
                <c:pt idx="24">
                  <c:v>2603.6866760000003</c:v>
                </c:pt>
                <c:pt idx="25">
                  <c:v>2603.6866760000003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N.64'!$B$5:$B$30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'std. - N.64'!$H$5:$H$30</c:f>
              <c:numCache>
                <c:ptCount val="26"/>
                <c:pt idx="0">
                  <c:v>3413.4059860461903</c:v>
                </c:pt>
                <c:pt idx="1">
                  <c:v>3413.4059860461903</c:v>
                </c:pt>
                <c:pt idx="2">
                  <c:v>3413.4059860461903</c:v>
                </c:pt>
                <c:pt idx="3">
                  <c:v>3413.4059860461903</c:v>
                </c:pt>
                <c:pt idx="4">
                  <c:v>3413.4059860461903</c:v>
                </c:pt>
                <c:pt idx="5">
                  <c:v>3413.4059860461903</c:v>
                </c:pt>
                <c:pt idx="6">
                  <c:v>3413.4059860461903</c:v>
                </c:pt>
                <c:pt idx="7">
                  <c:v>3413.4059860461903</c:v>
                </c:pt>
                <c:pt idx="8">
                  <c:v>3413.4059860461903</c:v>
                </c:pt>
                <c:pt idx="9">
                  <c:v>3413.4059860461903</c:v>
                </c:pt>
                <c:pt idx="10">
                  <c:v>3413.4059860461903</c:v>
                </c:pt>
                <c:pt idx="11">
                  <c:v>3413.4059860461903</c:v>
                </c:pt>
                <c:pt idx="12">
                  <c:v>3413.4059860461903</c:v>
                </c:pt>
                <c:pt idx="13">
                  <c:v>3413.4059860461903</c:v>
                </c:pt>
                <c:pt idx="14">
                  <c:v>3413.4059860461903</c:v>
                </c:pt>
                <c:pt idx="15">
                  <c:v>3413.4059860461903</c:v>
                </c:pt>
                <c:pt idx="16">
                  <c:v>3413.4059860461903</c:v>
                </c:pt>
                <c:pt idx="17">
                  <c:v>3413.4059860461903</c:v>
                </c:pt>
                <c:pt idx="18">
                  <c:v>3413.4059860461903</c:v>
                </c:pt>
                <c:pt idx="19">
                  <c:v>3413.4059860461903</c:v>
                </c:pt>
                <c:pt idx="20">
                  <c:v>3413.4059860461903</c:v>
                </c:pt>
                <c:pt idx="21">
                  <c:v>3413.4059860461903</c:v>
                </c:pt>
                <c:pt idx="22">
                  <c:v>3413.4059860461903</c:v>
                </c:pt>
                <c:pt idx="23">
                  <c:v>3413.4059860461903</c:v>
                </c:pt>
                <c:pt idx="24">
                  <c:v>3413.4059860461903</c:v>
                </c:pt>
                <c:pt idx="25">
                  <c:v>3413.4059860461903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N.64'!$B$5:$B$30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'std. - N.64'!$F$5:$F$30</c:f>
              <c:numCache>
                <c:ptCount val="26"/>
                <c:pt idx="0">
                  <c:v>1793.9673659538103</c:v>
                </c:pt>
                <c:pt idx="1">
                  <c:v>1793.9673659538103</c:v>
                </c:pt>
                <c:pt idx="2">
                  <c:v>1793.9673659538103</c:v>
                </c:pt>
                <c:pt idx="3">
                  <c:v>1793.9673659538103</c:v>
                </c:pt>
                <c:pt idx="4">
                  <c:v>1793.9673659538103</c:v>
                </c:pt>
                <c:pt idx="5">
                  <c:v>1793.9673659538103</c:v>
                </c:pt>
                <c:pt idx="6">
                  <c:v>1793.9673659538103</c:v>
                </c:pt>
                <c:pt idx="7">
                  <c:v>1793.9673659538103</c:v>
                </c:pt>
                <c:pt idx="8">
                  <c:v>1793.9673659538103</c:v>
                </c:pt>
                <c:pt idx="9">
                  <c:v>1793.9673659538103</c:v>
                </c:pt>
                <c:pt idx="10">
                  <c:v>1793.9673659538103</c:v>
                </c:pt>
                <c:pt idx="11">
                  <c:v>1793.9673659538103</c:v>
                </c:pt>
                <c:pt idx="12">
                  <c:v>1793.9673659538103</c:v>
                </c:pt>
                <c:pt idx="13">
                  <c:v>1793.9673659538103</c:v>
                </c:pt>
                <c:pt idx="14">
                  <c:v>1793.9673659538103</c:v>
                </c:pt>
                <c:pt idx="15">
                  <c:v>1793.9673659538103</c:v>
                </c:pt>
                <c:pt idx="16">
                  <c:v>1793.9673659538103</c:v>
                </c:pt>
                <c:pt idx="17">
                  <c:v>1793.9673659538103</c:v>
                </c:pt>
                <c:pt idx="18">
                  <c:v>1793.9673659538103</c:v>
                </c:pt>
                <c:pt idx="19">
                  <c:v>1793.9673659538103</c:v>
                </c:pt>
                <c:pt idx="20">
                  <c:v>1793.9673659538103</c:v>
                </c:pt>
                <c:pt idx="21">
                  <c:v>1793.9673659538103</c:v>
                </c:pt>
                <c:pt idx="22">
                  <c:v>1793.9673659538103</c:v>
                </c:pt>
                <c:pt idx="23">
                  <c:v>1793.9673659538103</c:v>
                </c:pt>
                <c:pt idx="24">
                  <c:v>1793.9673659538103</c:v>
                </c:pt>
                <c:pt idx="25">
                  <c:v>1793.9673659538103</c:v>
                </c:pt>
              </c:numCache>
            </c:numRef>
          </c:val>
          <c:smooth val="0"/>
        </c:ser>
        <c:axId val="58123057"/>
        <c:axId val="53345466"/>
      </c:line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345466"/>
        <c:crossesAt val="0"/>
        <c:auto val="1"/>
        <c:lblOffset val="100"/>
        <c:tickLblSkip val="1"/>
        <c:noMultiLvlLbl val="0"/>
      </c:catAx>
      <c:valAx>
        <c:axId val="5334546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123057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45"/>
          <c:y val="0.87825"/>
          <c:w val="0.8317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N.64 แม่น้ำน่าน อ.เมือง จ.น่าน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7075"/>
          <c:w val="0.86925"/>
          <c:h val="0.741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N.64'!$B$5:$B$31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N.64'!$C$5:$C$31</c:f>
              <c:numCache>
                <c:ptCount val="27"/>
                <c:pt idx="0">
                  <c:v>3498.24</c:v>
                </c:pt>
                <c:pt idx="1">
                  <c:v>3686.3</c:v>
                </c:pt>
                <c:pt idx="2">
                  <c:v>2428.9860000000003</c:v>
                </c:pt>
                <c:pt idx="3">
                  <c:v>1741.7660000000003</c:v>
                </c:pt>
                <c:pt idx="4">
                  <c:v>1337.8240000000003</c:v>
                </c:pt>
                <c:pt idx="5">
                  <c:v>2831.3430000000003</c:v>
                </c:pt>
                <c:pt idx="6">
                  <c:v>2294.08</c:v>
                </c:pt>
                <c:pt idx="7">
                  <c:v>2981.88</c:v>
                </c:pt>
                <c:pt idx="8">
                  <c:v>3313.25</c:v>
                </c:pt>
                <c:pt idx="9">
                  <c:v>2040.264</c:v>
                </c:pt>
                <c:pt idx="10">
                  <c:v>3320.83</c:v>
                </c:pt>
                <c:pt idx="11">
                  <c:v>2394.9993600000007</c:v>
                </c:pt>
                <c:pt idx="12">
                  <c:v>3039.8777280000004</c:v>
                </c:pt>
                <c:pt idx="13">
                  <c:v>2097.037728</c:v>
                </c:pt>
                <c:pt idx="14">
                  <c:v>3978.7</c:v>
                </c:pt>
                <c:pt idx="15">
                  <c:v>1768.38</c:v>
                </c:pt>
                <c:pt idx="16">
                  <c:v>2879.938368000001</c:v>
                </c:pt>
                <c:pt idx="17">
                  <c:v>4561.0689600000005</c:v>
                </c:pt>
                <c:pt idx="18">
                  <c:v>2109.7117439999997</c:v>
                </c:pt>
                <c:pt idx="19">
                  <c:v>2026.953504</c:v>
                </c:pt>
                <c:pt idx="20">
                  <c:v>2029.24</c:v>
                </c:pt>
                <c:pt idx="21">
                  <c:v>1715.534</c:v>
                </c:pt>
                <c:pt idx="22">
                  <c:v>2396.849184000001</c:v>
                </c:pt>
                <c:pt idx="23">
                  <c:v>2270.6</c:v>
                </c:pt>
                <c:pt idx="24">
                  <c:v>3356.1</c:v>
                </c:pt>
                <c:pt idx="25">
                  <c:v>1596.1</c:v>
                </c:pt>
                <c:pt idx="26">
                  <c:v>1700.3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(2537 - 2562 )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N.64'!$E$5:$E$30</c:f>
              <c:numCache>
                <c:ptCount val="26"/>
                <c:pt idx="0">
                  <c:v>2603.6866760000003</c:v>
                </c:pt>
                <c:pt idx="1">
                  <c:v>2603.6866760000003</c:v>
                </c:pt>
                <c:pt idx="2">
                  <c:v>2603.6866760000003</c:v>
                </c:pt>
                <c:pt idx="3">
                  <c:v>2603.6866760000003</c:v>
                </c:pt>
                <c:pt idx="4">
                  <c:v>2603.6866760000003</c:v>
                </c:pt>
                <c:pt idx="5">
                  <c:v>2603.6866760000003</c:v>
                </c:pt>
                <c:pt idx="6">
                  <c:v>2603.6866760000003</c:v>
                </c:pt>
                <c:pt idx="7">
                  <c:v>2603.6866760000003</c:v>
                </c:pt>
                <c:pt idx="8">
                  <c:v>2603.6866760000003</c:v>
                </c:pt>
                <c:pt idx="9">
                  <c:v>2603.6866760000003</c:v>
                </c:pt>
                <c:pt idx="10">
                  <c:v>2603.6866760000003</c:v>
                </c:pt>
                <c:pt idx="11">
                  <c:v>2603.6866760000003</c:v>
                </c:pt>
                <c:pt idx="12">
                  <c:v>2603.6866760000003</c:v>
                </c:pt>
                <c:pt idx="13">
                  <c:v>2603.6866760000003</c:v>
                </c:pt>
                <c:pt idx="14">
                  <c:v>2603.6866760000003</c:v>
                </c:pt>
                <c:pt idx="15">
                  <c:v>2603.6866760000003</c:v>
                </c:pt>
                <c:pt idx="16">
                  <c:v>2603.6866760000003</c:v>
                </c:pt>
                <c:pt idx="17">
                  <c:v>2603.6866760000003</c:v>
                </c:pt>
                <c:pt idx="18">
                  <c:v>2603.6866760000003</c:v>
                </c:pt>
                <c:pt idx="19">
                  <c:v>2603.6866760000003</c:v>
                </c:pt>
                <c:pt idx="20">
                  <c:v>2603.6866760000003</c:v>
                </c:pt>
                <c:pt idx="21">
                  <c:v>2603.6866760000003</c:v>
                </c:pt>
                <c:pt idx="22">
                  <c:v>2603.6866760000003</c:v>
                </c:pt>
                <c:pt idx="23">
                  <c:v>2603.6866760000003</c:v>
                </c:pt>
                <c:pt idx="24">
                  <c:v>2603.6866760000003</c:v>
                </c:pt>
                <c:pt idx="25">
                  <c:v>2603.6866760000003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N.64'!$B$5:$B$31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N.64'!$D$5:$D$31</c:f>
              <c:numCache>
                <c:ptCount val="27"/>
                <c:pt idx="26">
                  <c:v>1700.3</c:v>
                </c:pt>
              </c:numCache>
            </c:numRef>
          </c:val>
          <c:smooth val="0"/>
        </c:ser>
        <c:marker val="1"/>
        <c:axId val="10347147"/>
        <c:axId val="26015460"/>
      </c:lineChart>
      <c:catAx>
        <c:axId val="1034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015460"/>
        <c:crossesAt val="0"/>
        <c:auto val="1"/>
        <c:lblOffset val="100"/>
        <c:tickLblSkip val="1"/>
        <c:noMultiLvlLbl val="0"/>
      </c:catAx>
      <c:valAx>
        <c:axId val="2601546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347147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02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0.3735</cdr:x>
      <cdr:y>0.428</cdr:y>
    </cdr:from>
    <cdr:to>
      <cdr:x>0.51425</cdr:x>
      <cdr:y>0.46525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2638425"/>
          <a:ext cx="13239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2,604 ล้าน ลบ.ม..</a:t>
          </a:r>
        </a:p>
      </cdr:txBody>
    </cdr:sp>
  </cdr:relSizeAnchor>
  <cdr:relSizeAnchor xmlns:cdr="http://schemas.openxmlformats.org/drawingml/2006/chartDrawing">
    <cdr:from>
      <cdr:x>0.48125</cdr:x>
      <cdr:y>0.309</cdr:y>
    </cdr:from>
    <cdr:to>
      <cdr:x>0.6295</cdr:x>
      <cdr:y>0.3455</cdr:y>
    </cdr:to>
    <cdr:sp>
      <cdr:nvSpPr>
        <cdr:cNvPr id="2" name="TextBox 1"/>
        <cdr:cNvSpPr txBox="1">
          <a:spLocks noChangeArrowheads="1"/>
        </cdr:cNvSpPr>
      </cdr:nvSpPr>
      <cdr:spPr>
        <a:xfrm>
          <a:off x="4514850" y="1905000"/>
          <a:ext cx="139065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3,413 ล้าน ลบ.ม.</a:t>
          </a:r>
        </a:p>
      </cdr:txBody>
    </cdr:sp>
  </cdr:relSizeAnchor>
  <cdr:relSizeAnchor xmlns:cdr="http://schemas.openxmlformats.org/drawingml/2006/chartDrawing">
    <cdr:from>
      <cdr:x>0.2955</cdr:x>
      <cdr:y>0.58825</cdr:y>
    </cdr:from>
    <cdr:to>
      <cdr:x>0.44475</cdr:x>
      <cdr:y>0.626</cdr:y>
    </cdr:to>
    <cdr:sp>
      <cdr:nvSpPr>
        <cdr:cNvPr id="3" name="TextBox 1"/>
        <cdr:cNvSpPr txBox="1">
          <a:spLocks noChangeArrowheads="1"/>
        </cdr:cNvSpPr>
      </cdr:nvSpPr>
      <cdr:spPr>
        <a:xfrm>
          <a:off x="2771775" y="3629025"/>
          <a:ext cx="14001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1,794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0.21475</cdr:x>
      <cdr:y>0.37725</cdr:y>
    </cdr:from>
    <cdr:to>
      <cdr:x>0.247</cdr:x>
      <cdr:y>0.494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09775" y="2305050"/>
          <a:ext cx="304800" cy="714375"/>
        </a:xfrm>
        <a:prstGeom prst="curvedConnector3">
          <a:avLst>
            <a:gd name="adj1" fmla="val 0"/>
            <a:gd name="adj2" fmla="val 944337"/>
            <a:gd name="adj3" fmla="val -37623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26">
      <selection activeCell="M42" sqref="M4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2537</v>
      </c>
      <c r="C5" s="71">
        <v>3498.24</v>
      </c>
      <c r="D5" s="72"/>
      <c r="E5" s="73">
        <f aca="true" t="shared" si="0" ref="E5:E30">$C$105</f>
        <v>2603.6866760000003</v>
      </c>
      <c r="F5" s="74">
        <f aca="true" t="shared" si="1" ref="F5:F30">+$C$108</f>
        <v>1793.9673659538103</v>
      </c>
      <c r="G5" s="75">
        <f aca="true" t="shared" si="2" ref="G5:G30">$C$106</f>
        <v>809.71931004619</v>
      </c>
      <c r="H5" s="76">
        <f aca="true" t="shared" si="3" ref="H5:H30">+$C$109</f>
        <v>3413.4059860461903</v>
      </c>
      <c r="I5" s="2">
        <v>1</v>
      </c>
    </row>
    <row r="6" spans="2:9" ht="11.25">
      <c r="B6" s="22">
        <v>2538</v>
      </c>
      <c r="C6" s="77">
        <v>3686.3</v>
      </c>
      <c r="D6" s="72"/>
      <c r="E6" s="78">
        <f t="shared" si="0"/>
        <v>2603.6866760000003</v>
      </c>
      <c r="F6" s="79">
        <f t="shared" si="1"/>
        <v>1793.9673659538103</v>
      </c>
      <c r="G6" s="80">
        <f t="shared" si="2"/>
        <v>809.71931004619</v>
      </c>
      <c r="H6" s="81">
        <f t="shared" si="3"/>
        <v>3413.4059860461903</v>
      </c>
      <c r="I6" s="2">
        <f>I5+1</f>
        <v>2</v>
      </c>
    </row>
    <row r="7" spans="2:9" ht="11.25">
      <c r="B7" s="22">
        <v>2539</v>
      </c>
      <c r="C7" s="77">
        <v>2428.9860000000003</v>
      </c>
      <c r="D7" s="72"/>
      <c r="E7" s="78">
        <f t="shared" si="0"/>
        <v>2603.6866760000003</v>
      </c>
      <c r="F7" s="79">
        <f t="shared" si="1"/>
        <v>1793.9673659538103</v>
      </c>
      <c r="G7" s="80">
        <f t="shared" si="2"/>
        <v>809.71931004619</v>
      </c>
      <c r="H7" s="81">
        <f t="shared" si="3"/>
        <v>3413.4059860461903</v>
      </c>
      <c r="I7" s="2">
        <f aca="true" t="shared" si="4" ref="I7:I26">I6+1</f>
        <v>3</v>
      </c>
    </row>
    <row r="8" spans="2:9" ht="11.25">
      <c r="B8" s="22">
        <v>2540</v>
      </c>
      <c r="C8" s="77">
        <v>1741.7660000000003</v>
      </c>
      <c r="D8" s="72"/>
      <c r="E8" s="78">
        <f t="shared" si="0"/>
        <v>2603.6866760000003</v>
      </c>
      <c r="F8" s="79">
        <f t="shared" si="1"/>
        <v>1793.9673659538103</v>
      </c>
      <c r="G8" s="80">
        <f t="shared" si="2"/>
        <v>809.71931004619</v>
      </c>
      <c r="H8" s="81">
        <f t="shared" si="3"/>
        <v>3413.4059860461903</v>
      </c>
      <c r="I8" s="2">
        <f t="shared" si="4"/>
        <v>4</v>
      </c>
    </row>
    <row r="9" spans="2:9" ht="11.25">
      <c r="B9" s="22">
        <v>2541</v>
      </c>
      <c r="C9" s="77">
        <v>1337.8240000000003</v>
      </c>
      <c r="D9" s="72"/>
      <c r="E9" s="78">
        <f t="shared" si="0"/>
        <v>2603.6866760000003</v>
      </c>
      <c r="F9" s="79">
        <f t="shared" si="1"/>
        <v>1793.9673659538103</v>
      </c>
      <c r="G9" s="80">
        <f t="shared" si="2"/>
        <v>809.71931004619</v>
      </c>
      <c r="H9" s="81">
        <f t="shared" si="3"/>
        <v>3413.4059860461903</v>
      </c>
      <c r="I9" s="2">
        <f t="shared" si="4"/>
        <v>5</v>
      </c>
    </row>
    <row r="10" spans="2:9" ht="11.25">
      <c r="B10" s="22">
        <v>2542</v>
      </c>
      <c r="C10" s="77">
        <v>2831.3430000000003</v>
      </c>
      <c r="D10" s="72"/>
      <c r="E10" s="78">
        <f t="shared" si="0"/>
        <v>2603.6866760000003</v>
      </c>
      <c r="F10" s="79">
        <f t="shared" si="1"/>
        <v>1793.9673659538103</v>
      </c>
      <c r="G10" s="80">
        <f t="shared" si="2"/>
        <v>809.71931004619</v>
      </c>
      <c r="H10" s="81">
        <f t="shared" si="3"/>
        <v>3413.4059860461903</v>
      </c>
      <c r="I10" s="2">
        <f t="shared" si="4"/>
        <v>6</v>
      </c>
    </row>
    <row r="11" spans="2:9" ht="11.25">
      <c r="B11" s="22">
        <v>2543</v>
      </c>
      <c r="C11" s="77">
        <v>2294.08</v>
      </c>
      <c r="D11" s="72"/>
      <c r="E11" s="78">
        <f t="shared" si="0"/>
        <v>2603.6866760000003</v>
      </c>
      <c r="F11" s="79">
        <f t="shared" si="1"/>
        <v>1793.9673659538103</v>
      </c>
      <c r="G11" s="80">
        <f t="shared" si="2"/>
        <v>809.71931004619</v>
      </c>
      <c r="H11" s="81">
        <f t="shared" si="3"/>
        <v>3413.4059860461903</v>
      </c>
      <c r="I11" s="2">
        <f t="shared" si="4"/>
        <v>7</v>
      </c>
    </row>
    <row r="12" spans="2:9" ht="11.25">
      <c r="B12" s="22">
        <v>2544</v>
      </c>
      <c r="C12" s="77">
        <v>2981.88</v>
      </c>
      <c r="D12" s="72"/>
      <c r="E12" s="78">
        <f t="shared" si="0"/>
        <v>2603.6866760000003</v>
      </c>
      <c r="F12" s="79">
        <f t="shared" si="1"/>
        <v>1793.9673659538103</v>
      </c>
      <c r="G12" s="80">
        <f t="shared" si="2"/>
        <v>809.71931004619</v>
      </c>
      <c r="H12" s="81">
        <f t="shared" si="3"/>
        <v>3413.4059860461903</v>
      </c>
      <c r="I12" s="2">
        <f t="shared" si="4"/>
        <v>8</v>
      </c>
    </row>
    <row r="13" spans="2:9" ht="11.25">
      <c r="B13" s="22">
        <v>2545</v>
      </c>
      <c r="C13" s="77">
        <v>3313.25</v>
      </c>
      <c r="D13" s="72"/>
      <c r="E13" s="78">
        <f t="shared" si="0"/>
        <v>2603.6866760000003</v>
      </c>
      <c r="F13" s="79">
        <f t="shared" si="1"/>
        <v>1793.9673659538103</v>
      </c>
      <c r="G13" s="80">
        <f t="shared" si="2"/>
        <v>809.71931004619</v>
      </c>
      <c r="H13" s="81">
        <f t="shared" si="3"/>
        <v>3413.4059860461903</v>
      </c>
      <c r="I13" s="2">
        <f t="shared" si="4"/>
        <v>9</v>
      </c>
    </row>
    <row r="14" spans="2:9" ht="11.25">
      <c r="B14" s="22">
        <v>2546</v>
      </c>
      <c r="C14" s="77">
        <v>2040.264</v>
      </c>
      <c r="D14" s="72"/>
      <c r="E14" s="78">
        <f t="shared" si="0"/>
        <v>2603.6866760000003</v>
      </c>
      <c r="F14" s="79">
        <f t="shared" si="1"/>
        <v>1793.9673659538103</v>
      </c>
      <c r="G14" s="80">
        <f t="shared" si="2"/>
        <v>809.71931004619</v>
      </c>
      <c r="H14" s="81">
        <f t="shared" si="3"/>
        <v>3413.4059860461903</v>
      </c>
      <c r="I14" s="2">
        <f t="shared" si="4"/>
        <v>10</v>
      </c>
    </row>
    <row r="15" spans="2:9" ht="11.25">
      <c r="B15" s="22">
        <v>2547</v>
      </c>
      <c r="C15" s="77">
        <v>3320.83</v>
      </c>
      <c r="D15" s="72"/>
      <c r="E15" s="78">
        <f t="shared" si="0"/>
        <v>2603.6866760000003</v>
      </c>
      <c r="F15" s="79">
        <f t="shared" si="1"/>
        <v>1793.9673659538103</v>
      </c>
      <c r="G15" s="80">
        <f t="shared" si="2"/>
        <v>809.71931004619</v>
      </c>
      <c r="H15" s="81">
        <f t="shared" si="3"/>
        <v>3413.4059860461903</v>
      </c>
      <c r="I15" s="2">
        <f t="shared" si="4"/>
        <v>11</v>
      </c>
    </row>
    <row r="16" spans="2:9" ht="11.25">
      <c r="B16" s="22">
        <v>2548</v>
      </c>
      <c r="C16" s="77">
        <v>2394.9993600000007</v>
      </c>
      <c r="D16" s="72"/>
      <c r="E16" s="78">
        <f t="shared" si="0"/>
        <v>2603.6866760000003</v>
      </c>
      <c r="F16" s="79">
        <f t="shared" si="1"/>
        <v>1793.9673659538103</v>
      </c>
      <c r="G16" s="80">
        <f t="shared" si="2"/>
        <v>809.71931004619</v>
      </c>
      <c r="H16" s="81">
        <f t="shared" si="3"/>
        <v>3413.4059860461903</v>
      </c>
      <c r="I16" s="2">
        <f t="shared" si="4"/>
        <v>12</v>
      </c>
    </row>
    <row r="17" spans="2:9" ht="11.25">
      <c r="B17" s="22">
        <v>2549</v>
      </c>
      <c r="C17" s="77">
        <v>3039.8777280000004</v>
      </c>
      <c r="D17" s="72"/>
      <c r="E17" s="78">
        <f t="shared" si="0"/>
        <v>2603.6866760000003</v>
      </c>
      <c r="F17" s="79">
        <f t="shared" si="1"/>
        <v>1793.9673659538103</v>
      </c>
      <c r="G17" s="80">
        <f t="shared" si="2"/>
        <v>809.71931004619</v>
      </c>
      <c r="H17" s="81">
        <f t="shared" si="3"/>
        <v>3413.4059860461903</v>
      </c>
      <c r="I17" s="2">
        <f t="shared" si="4"/>
        <v>13</v>
      </c>
    </row>
    <row r="18" spans="2:9" ht="11.25">
      <c r="B18" s="22">
        <v>2550</v>
      </c>
      <c r="C18" s="77">
        <v>2097.037728</v>
      </c>
      <c r="D18" s="72"/>
      <c r="E18" s="78">
        <f t="shared" si="0"/>
        <v>2603.6866760000003</v>
      </c>
      <c r="F18" s="79">
        <f t="shared" si="1"/>
        <v>1793.9673659538103</v>
      </c>
      <c r="G18" s="80">
        <f t="shared" si="2"/>
        <v>809.71931004619</v>
      </c>
      <c r="H18" s="81">
        <f t="shared" si="3"/>
        <v>3413.4059860461903</v>
      </c>
      <c r="I18" s="2">
        <f t="shared" si="4"/>
        <v>14</v>
      </c>
    </row>
    <row r="19" spans="2:9" ht="11.25">
      <c r="B19" s="22">
        <v>2551</v>
      </c>
      <c r="C19" s="77">
        <v>3978.7</v>
      </c>
      <c r="D19" s="72"/>
      <c r="E19" s="78">
        <f t="shared" si="0"/>
        <v>2603.6866760000003</v>
      </c>
      <c r="F19" s="79">
        <f t="shared" si="1"/>
        <v>1793.9673659538103</v>
      </c>
      <c r="G19" s="80">
        <f t="shared" si="2"/>
        <v>809.71931004619</v>
      </c>
      <c r="H19" s="81">
        <f t="shared" si="3"/>
        <v>3413.4059860461903</v>
      </c>
      <c r="I19" s="2">
        <f t="shared" si="4"/>
        <v>15</v>
      </c>
    </row>
    <row r="20" spans="2:9" ht="11.25">
      <c r="B20" s="22">
        <v>2552</v>
      </c>
      <c r="C20" s="77">
        <v>1768.38</v>
      </c>
      <c r="D20" s="72"/>
      <c r="E20" s="78">
        <f t="shared" si="0"/>
        <v>2603.6866760000003</v>
      </c>
      <c r="F20" s="79">
        <f t="shared" si="1"/>
        <v>1793.9673659538103</v>
      </c>
      <c r="G20" s="80">
        <f t="shared" si="2"/>
        <v>809.71931004619</v>
      </c>
      <c r="H20" s="81">
        <f t="shared" si="3"/>
        <v>3413.4059860461903</v>
      </c>
      <c r="I20" s="2">
        <f t="shared" si="4"/>
        <v>16</v>
      </c>
    </row>
    <row r="21" spans="2:9" ht="11.25">
      <c r="B21" s="22">
        <v>2553</v>
      </c>
      <c r="C21" s="82">
        <v>2879.938368000001</v>
      </c>
      <c r="D21" s="72"/>
      <c r="E21" s="78">
        <f t="shared" si="0"/>
        <v>2603.6866760000003</v>
      </c>
      <c r="F21" s="79">
        <f t="shared" si="1"/>
        <v>1793.9673659538103</v>
      </c>
      <c r="G21" s="80">
        <f t="shared" si="2"/>
        <v>809.71931004619</v>
      </c>
      <c r="H21" s="81">
        <f t="shared" si="3"/>
        <v>3413.4059860461903</v>
      </c>
      <c r="I21" s="2">
        <f t="shared" si="4"/>
        <v>17</v>
      </c>
    </row>
    <row r="22" spans="2:9" ht="11.25">
      <c r="B22" s="22">
        <v>2554</v>
      </c>
      <c r="C22" s="82">
        <v>4561.0689600000005</v>
      </c>
      <c r="D22" s="72"/>
      <c r="E22" s="78">
        <f t="shared" si="0"/>
        <v>2603.6866760000003</v>
      </c>
      <c r="F22" s="79">
        <f t="shared" si="1"/>
        <v>1793.9673659538103</v>
      </c>
      <c r="G22" s="80">
        <f t="shared" si="2"/>
        <v>809.71931004619</v>
      </c>
      <c r="H22" s="81">
        <f t="shared" si="3"/>
        <v>3413.4059860461903</v>
      </c>
      <c r="I22" s="2">
        <f t="shared" si="4"/>
        <v>18</v>
      </c>
    </row>
    <row r="23" spans="2:9" ht="11.25">
      <c r="B23" s="22">
        <v>2555</v>
      </c>
      <c r="C23" s="82">
        <v>2109.7117439999997</v>
      </c>
      <c r="D23" s="72"/>
      <c r="E23" s="78">
        <f t="shared" si="0"/>
        <v>2603.6866760000003</v>
      </c>
      <c r="F23" s="79">
        <f t="shared" si="1"/>
        <v>1793.9673659538103</v>
      </c>
      <c r="G23" s="80">
        <f t="shared" si="2"/>
        <v>809.71931004619</v>
      </c>
      <c r="H23" s="81">
        <f t="shared" si="3"/>
        <v>3413.4059860461903</v>
      </c>
      <c r="I23" s="2">
        <f t="shared" si="4"/>
        <v>19</v>
      </c>
    </row>
    <row r="24" spans="2:9" ht="11.25">
      <c r="B24" s="22">
        <v>2556</v>
      </c>
      <c r="C24" s="82">
        <v>2026.953504</v>
      </c>
      <c r="D24" s="72"/>
      <c r="E24" s="78">
        <f t="shared" si="0"/>
        <v>2603.6866760000003</v>
      </c>
      <c r="F24" s="79">
        <f t="shared" si="1"/>
        <v>1793.9673659538103</v>
      </c>
      <c r="G24" s="80">
        <f t="shared" si="2"/>
        <v>809.71931004619</v>
      </c>
      <c r="H24" s="81">
        <f t="shared" si="3"/>
        <v>3413.4059860461903</v>
      </c>
      <c r="I24" s="2">
        <f t="shared" si="4"/>
        <v>20</v>
      </c>
    </row>
    <row r="25" spans="2:9" ht="11.25">
      <c r="B25" s="22">
        <v>2557</v>
      </c>
      <c r="C25" s="82">
        <v>2029.24</v>
      </c>
      <c r="D25" s="72"/>
      <c r="E25" s="78">
        <f t="shared" si="0"/>
        <v>2603.6866760000003</v>
      </c>
      <c r="F25" s="79">
        <f t="shared" si="1"/>
        <v>1793.9673659538103</v>
      </c>
      <c r="G25" s="80">
        <f t="shared" si="2"/>
        <v>809.71931004619</v>
      </c>
      <c r="H25" s="81">
        <f t="shared" si="3"/>
        <v>3413.4059860461903</v>
      </c>
      <c r="I25" s="2">
        <f t="shared" si="4"/>
        <v>21</v>
      </c>
    </row>
    <row r="26" spans="2:9" ht="11.25">
      <c r="B26" s="22">
        <v>2558</v>
      </c>
      <c r="C26" s="82">
        <v>1715.534</v>
      </c>
      <c r="D26" s="72"/>
      <c r="E26" s="78">
        <f t="shared" si="0"/>
        <v>2603.6866760000003</v>
      </c>
      <c r="F26" s="79">
        <f t="shared" si="1"/>
        <v>1793.9673659538103</v>
      </c>
      <c r="G26" s="80">
        <f t="shared" si="2"/>
        <v>809.71931004619</v>
      </c>
      <c r="H26" s="81">
        <f t="shared" si="3"/>
        <v>3413.4059860461903</v>
      </c>
      <c r="I26" s="2">
        <f t="shared" si="4"/>
        <v>22</v>
      </c>
    </row>
    <row r="27" spans="2:9" ht="11.25">
      <c r="B27" s="22">
        <v>2559</v>
      </c>
      <c r="C27" s="77">
        <v>2396.849184000001</v>
      </c>
      <c r="D27" s="72"/>
      <c r="E27" s="78">
        <f t="shared" si="0"/>
        <v>2603.6866760000003</v>
      </c>
      <c r="F27" s="79">
        <f t="shared" si="1"/>
        <v>1793.9673659538103</v>
      </c>
      <c r="G27" s="80">
        <f t="shared" si="2"/>
        <v>809.71931004619</v>
      </c>
      <c r="H27" s="81">
        <f t="shared" si="3"/>
        <v>3413.4059860461903</v>
      </c>
      <c r="I27" s="2">
        <f>I26+1</f>
        <v>23</v>
      </c>
    </row>
    <row r="28" spans="2:9" ht="11.25">
      <c r="B28" s="22">
        <v>2560</v>
      </c>
      <c r="C28" s="77">
        <v>2270.6</v>
      </c>
      <c r="D28" s="72"/>
      <c r="E28" s="78">
        <f t="shared" si="0"/>
        <v>2603.6866760000003</v>
      </c>
      <c r="F28" s="79">
        <f t="shared" si="1"/>
        <v>1793.9673659538103</v>
      </c>
      <c r="G28" s="80">
        <f t="shared" si="2"/>
        <v>809.71931004619</v>
      </c>
      <c r="H28" s="81">
        <f t="shared" si="3"/>
        <v>3413.4059860461903</v>
      </c>
      <c r="I28" s="2">
        <f>I27+1</f>
        <v>24</v>
      </c>
    </row>
    <row r="29" spans="2:9" ht="11.25">
      <c r="B29" s="22">
        <v>2561</v>
      </c>
      <c r="C29" s="77">
        <v>3356.1</v>
      </c>
      <c r="D29" s="72"/>
      <c r="E29" s="78">
        <f t="shared" si="0"/>
        <v>2603.6866760000003</v>
      </c>
      <c r="F29" s="79">
        <f t="shared" si="1"/>
        <v>1793.9673659538103</v>
      </c>
      <c r="G29" s="80">
        <f t="shared" si="2"/>
        <v>809.71931004619</v>
      </c>
      <c r="H29" s="81">
        <f t="shared" si="3"/>
        <v>3413.4059860461903</v>
      </c>
      <c r="I29" s="2">
        <f>I28+1</f>
        <v>25</v>
      </c>
    </row>
    <row r="30" spans="2:9" ht="11.25">
      <c r="B30" s="22">
        <v>2562</v>
      </c>
      <c r="C30" s="77">
        <v>1596.1</v>
      </c>
      <c r="D30" s="72"/>
      <c r="E30" s="78">
        <f t="shared" si="0"/>
        <v>2603.6866760000003</v>
      </c>
      <c r="F30" s="79">
        <f t="shared" si="1"/>
        <v>1793.9673659538103</v>
      </c>
      <c r="G30" s="80">
        <f t="shared" si="2"/>
        <v>809.71931004619</v>
      </c>
      <c r="H30" s="81">
        <f t="shared" si="3"/>
        <v>3413.4059860461903</v>
      </c>
      <c r="I30" s="2">
        <f>I29+1</f>
        <v>26</v>
      </c>
    </row>
    <row r="31" spans="2:14" ht="11.25">
      <c r="B31" s="91">
        <v>2563</v>
      </c>
      <c r="C31" s="89">
        <v>1700.3</v>
      </c>
      <c r="D31" s="92">
        <f>C31</f>
        <v>1700.3</v>
      </c>
      <c r="E31" s="78"/>
      <c r="F31" s="79"/>
      <c r="G31" s="80"/>
      <c r="H31" s="81"/>
      <c r="K31" s="96" t="s">
        <v>23</v>
      </c>
      <c r="L31" s="96"/>
      <c r="M31" s="96"/>
      <c r="N31" s="96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AVERAGE(C5:C30)</f>
        <v>2603.6866760000003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STDEV(C5:C30)</f>
        <v>809.71931004619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0.3109895355343401</v>
      </c>
      <c r="D107" s="48"/>
      <c r="E107" s="59">
        <f>C107*100</f>
        <v>31.09895355343401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1793.9673659538103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3413.4059860461903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26</v>
      </c>
    </row>
    <row r="113" ht="11.25">
      <c r="C113" s="2">
        <f>COUNTIF(C5:C30,"&gt;3413")</f>
        <v>4</v>
      </c>
    </row>
    <row r="114" ht="11.25">
      <c r="C114" s="2">
        <f>COUNTIF(C5:C30,"&lt;1794")</f>
        <v>5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2021-04-27T02:37:29Z</dcterms:modified>
  <cp:category/>
  <cp:version/>
  <cp:contentType/>
  <cp:contentStatus/>
</cp:coreProperties>
</file>