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N.63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<sst xmlns="http://schemas.openxmlformats.org/spreadsheetml/2006/main" count="38" uniqueCount="23">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</sst>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N.63 น้ำแหง อ.นาน้อย จ.น่าน</a:t>
            </a:r>
          </a:p>
        </c:rich>
      </c:tx>
      <c:layout>
        <c:manualLayout>
          <c:xMode val="factor"/>
          <c:yMode val="factor"/>
          <c:x val="0.026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2225"/>
          <c:w val="0.8722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N.63'!$B$5:$B$23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</c:numCache>
            </c:numRef>
          </c:cat>
          <c:val>
            <c:numRef>
              <c:f>'std. - N.63'!$C$5:$C$23</c:f>
              <c:numCache>
                <c:ptCount val="19"/>
                <c:pt idx="0">
                  <c:v>107.229</c:v>
                </c:pt>
                <c:pt idx="1">
                  <c:v>89.57</c:v>
                </c:pt>
                <c:pt idx="2">
                  <c:v>98.12</c:v>
                </c:pt>
                <c:pt idx="3">
                  <c:v>68.52</c:v>
                </c:pt>
                <c:pt idx="4">
                  <c:v>54.59</c:v>
                </c:pt>
                <c:pt idx="5">
                  <c:v>23.18</c:v>
                </c:pt>
                <c:pt idx="6">
                  <c:v>278.88</c:v>
                </c:pt>
                <c:pt idx="7">
                  <c:v>241.9</c:v>
                </c:pt>
                <c:pt idx="8">
                  <c:v>203.917</c:v>
                </c:pt>
                <c:pt idx="9">
                  <c:v>80.309</c:v>
                </c:pt>
                <c:pt idx="10">
                  <c:v>76.68</c:v>
                </c:pt>
                <c:pt idx="11">
                  <c:v>131.702</c:v>
                </c:pt>
                <c:pt idx="12">
                  <c:v>158.82299999999998</c:v>
                </c:pt>
                <c:pt idx="13">
                  <c:v>150.19199999999998</c:v>
                </c:pt>
                <c:pt idx="14">
                  <c:v>169.344</c:v>
                </c:pt>
                <c:pt idx="15">
                  <c:v>112.14600000000002</c:v>
                </c:pt>
                <c:pt idx="16">
                  <c:v>165.88199999999998</c:v>
                </c:pt>
                <c:pt idx="17">
                  <c:v>234.36691200000004</c:v>
                </c:pt>
                <c:pt idx="18">
                  <c:v>235.63180800000006</c:v>
                </c:pt>
              </c:numCache>
            </c:numRef>
          </c:val>
        </c:ser>
        <c:axId val="62559024"/>
        <c:axId val="26160305"/>
      </c:barChart>
      <c:lineChart>
        <c:grouping val="standard"/>
        <c:varyColors val="0"/>
        <c:ser>
          <c:idx val="1"/>
          <c:order val="1"/>
          <c:tx>
            <c:v>ค่าเฉลี่ย (2531 - 2549 )อยู่ระหว่างค่า+-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N.63'!$B$5:$B$23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</c:numCache>
            </c:numRef>
          </c:cat>
          <c:val>
            <c:numRef>
              <c:f>'std. - N.63'!$E$5:$E$23</c:f>
              <c:numCache>
                <c:ptCount val="19"/>
                <c:pt idx="0">
                  <c:v>141.10435368421054</c:v>
                </c:pt>
                <c:pt idx="1">
                  <c:v>141.10435368421054</c:v>
                </c:pt>
                <c:pt idx="2">
                  <c:v>141.10435368421054</c:v>
                </c:pt>
                <c:pt idx="3">
                  <c:v>141.10435368421054</c:v>
                </c:pt>
                <c:pt idx="4">
                  <c:v>141.10435368421054</c:v>
                </c:pt>
                <c:pt idx="5">
                  <c:v>141.10435368421054</c:v>
                </c:pt>
                <c:pt idx="6">
                  <c:v>141.10435368421054</c:v>
                </c:pt>
                <c:pt idx="7">
                  <c:v>141.10435368421054</c:v>
                </c:pt>
                <c:pt idx="8">
                  <c:v>141.10435368421054</c:v>
                </c:pt>
                <c:pt idx="9">
                  <c:v>141.10435368421054</c:v>
                </c:pt>
                <c:pt idx="10">
                  <c:v>141.10435368421054</c:v>
                </c:pt>
                <c:pt idx="11">
                  <c:v>141.10435368421054</c:v>
                </c:pt>
                <c:pt idx="12">
                  <c:v>141.10435368421054</c:v>
                </c:pt>
                <c:pt idx="13">
                  <c:v>141.10435368421054</c:v>
                </c:pt>
                <c:pt idx="14">
                  <c:v>141.10435368421054</c:v>
                </c:pt>
                <c:pt idx="15">
                  <c:v>141.10435368421054</c:v>
                </c:pt>
                <c:pt idx="16">
                  <c:v>141.10435368421054</c:v>
                </c:pt>
                <c:pt idx="17">
                  <c:v>141.10435368421054</c:v>
                </c:pt>
                <c:pt idx="18">
                  <c:v>141.10435368421054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N.63'!$B$5:$B$23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</c:numCache>
            </c:numRef>
          </c:cat>
          <c:val>
            <c:numRef>
              <c:f>'std. - N.63'!$H$5:$H$23</c:f>
              <c:numCache>
                <c:ptCount val="19"/>
                <c:pt idx="0">
                  <c:v>213.22020601056877</c:v>
                </c:pt>
                <c:pt idx="1">
                  <c:v>213.22020601056877</c:v>
                </c:pt>
                <c:pt idx="2">
                  <c:v>213.22020601056877</c:v>
                </c:pt>
                <c:pt idx="3">
                  <c:v>213.22020601056877</c:v>
                </c:pt>
                <c:pt idx="4">
                  <c:v>213.22020601056877</c:v>
                </c:pt>
                <c:pt idx="5">
                  <c:v>213.22020601056877</c:v>
                </c:pt>
                <c:pt idx="6">
                  <c:v>213.22020601056877</c:v>
                </c:pt>
                <c:pt idx="7">
                  <c:v>213.22020601056877</c:v>
                </c:pt>
                <c:pt idx="8">
                  <c:v>213.22020601056877</c:v>
                </c:pt>
                <c:pt idx="9">
                  <c:v>213.22020601056877</c:v>
                </c:pt>
                <c:pt idx="10">
                  <c:v>213.22020601056877</c:v>
                </c:pt>
                <c:pt idx="11">
                  <c:v>213.22020601056877</c:v>
                </c:pt>
                <c:pt idx="12">
                  <c:v>213.22020601056877</c:v>
                </c:pt>
                <c:pt idx="13">
                  <c:v>213.22020601056877</c:v>
                </c:pt>
                <c:pt idx="14">
                  <c:v>213.22020601056877</c:v>
                </c:pt>
                <c:pt idx="15">
                  <c:v>213.22020601056877</c:v>
                </c:pt>
                <c:pt idx="16">
                  <c:v>213.22020601056877</c:v>
                </c:pt>
                <c:pt idx="17">
                  <c:v>213.22020601056877</c:v>
                </c:pt>
                <c:pt idx="18">
                  <c:v>213.22020601056877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N.63'!$B$5:$B$23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</c:numCache>
            </c:numRef>
          </c:cat>
          <c:val>
            <c:numRef>
              <c:f>'std. - N.63'!$F$5:$F$23</c:f>
              <c:numCache>
                <c:ptCount val="19"/>
                <c:pt idx="0">
                  <c:v>68.9885013578523</c:v>
                </c:pt>
                <c:pt idx="1">
                  <c:v>68.9885013578523</c:v>
                </c:pt>
                <c:pt idx="2">
                  <c:v>68.9885013578523</c:v>
                </c:pt>
                <c:pt idx="3">
                  <c:v>68.9885013578523</c:v>
                </c:pt>
                <c:pt idx="4">
                  <c:v>68.9885013578523</c:v>
                </c:pt>
                <c:pt idx="5">
                  <c:v>68.9885013578523</c:v>
                </c:pt>
                <c:pt idx="6">
                  <c:v>68.9885013578523</c:v>
                </c:pt>
                <c:pt idx="7">
                  <c:v>68.9885013578523</c:v>
                </c:pt>
                <c:pt idx="8">
                  <c:v>68.9885013578523</c:v>
                </c:pt>
                <c:pt idx="9">
                  <c:v>68.9885013578523</c:v>
                </c:pt>
                <c:pt idx="10">
                  <c:v>68.9885013578523</c:v>
                </c:pt>
                <c:pt idx="11">
                  <c:v>68.9885013578523</c:v>
                </c:pt>
                <c:pt idx="12">
                  <c:v>68.9885013578523</c:v>
                </c:pt>
                <c:pt idx="13">
                  <c:v>68.9885013578523</c:v>
                </c:pt>
                <c:pt idx="14">
                  <c:v>68.9885013578523</c:v>
                </c:pt>
                <c:pt idx="15">
                  <c:v>68.9885013578523</c:v>
                </c:pt>
                <c:pt idx="16">
                  <c:v>68.9885013578523</c:v>
                </c:pt>
                <c:pt idx="17">
                  <c:v>68.9885013578523</c:v>
                </c:pt>
                <c:pt idx="18">
                  <c:v>68.9885013578523</c:v>
                </c:pt>
              </c:numCache>
            </c:numRef>
          </c:val>
          <c:smooth val="0"/>
        </c:ser>
        <c:axId val="62559024"/>
        <c:axId val="26160305"/>
      </c:line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160305"/>
        <c:crossesAt val="0"/>
        <c:auto val="1"/>
        <c:lblOffset val="100"/>
        <c:tickLblSkip val="1"/>
        <c:noMultiLvlLbl val="0"/>
      </c:catAx>
      <c:valAx>
        <c:axId val="2616030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902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"/>
          <c:y val="0.85125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N.63 น้ำแหง อ.นาน้อย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225"/>
          <c:w val="0.8695"/>
          <c:h val="0.78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4F81BD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4F81BD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N.63'!$B$5:$B$23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</c:numCache>
            </c:numRef>
          </c:cat>
          <c:val>
            <c:numRef>
              <c:f>'std. - N.63'!$C$5:$C$23</c:f>
              <c:numCache>
                <c:ptCount val="19"/>
                <c:pt idx="0">
                  <c:v>107.229</c:v>
                </c:pt>
                <c:pt idx="1">
                  <c:v>89.57</c:v>
                </c:pt>
                <c:pt idx="2">
                  <c:v>98.12</c:v>
                </c:pt>
                <c:pt idx="3">
                  <c:v>68.52</c:v>
                </c:pt>
                <c:pt idx="4">
                  <c:v>54.59</c:v>
                </c:pt>
                <c:pt idx="5">
                  <c:v>23.18</c:v>
                </c:pt>
                <c:pt idx="6">
                  <c:v>278.88</c:v>
                </c:pt>
                <c:pt idx="7">
                  <c:v>241.9</c:v>
                </c:pt>
                <c:pt idx="8">
                  <c:v>203.917</c:v>
                </c:pt>
                <c:pt idx="9">
                  <c:v>80.309</c:v>
                </c:pt>
                <c:pt idx="10">
                  <c:v>76.68</c:v>
                </c:pt>
                <c:pt idx="11">
                  <c:v>131.702</c:v>
                </c:pt>
                <c:pt idx="12">
                  <c:v>158.82299999999998</c:v>
                </c:pt>
                <c:pt idx="13">
                  <c:v>150.19199999999998</c:v>
                </c:pt>
                <c:pt idx="14">
                  <c:v>169.344</c:v>
                </c:pt>
                <c:pt idx="15">
                  <c:v>112.14600000000002</c:v>
                </c:pt>
                <c:pt idx="16">
                  <c:v>165.88199999999998</c:v>
                </c:pt>
                <c:pt idx="17">
                  <c:v>234.36691200000004</c:v>
                </c:pt>
                <c:pt idx="18">
                  <c:v>235.63180800000006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(2531 - 2549 )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N.63'!$B$5:$B$23</c:f>
              <c:numCache>
                <c:ptCount val="19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</c:numCache>
            </c:numRef>
          </c:cat>
          <c:val>
            <c:numRef>
              <c:f>'std. - N.63'!$E$5:$E$23</c:f>
              <c:numCache>
                <c:ptCount val="19"/>
                <c:pt idx="0">
                  <c:v>141.10435368421054</c:v>
                </c:pt>
                <c:pt idx="1">
                  <c:v>141.10435368421054</c:v>
                </c:pt>
                <c:pt idx="2">
                  <c:v>141.10435368421054</c:v>
                </c:pt>
                <c:pt idx="3">
                  <c:v>141.10435368421054</c:v>
                </c:pt>
                <c:pt idx="4">
                  <c:v>141.10435368421054</c:v>
                </c:pt>
                <c:pt idx="5">
                  <c:v>141.10435368421054</c:v>
                </c:pt>
                <c:pt idx="6">
                  <c:v>141.10435368421054</c:v>
                </c:pt>
                <c:pt idx="7">
                  <c:v>141.10435368421054</c:v>
                </c:pt>
                <c:pt idx="8">
                  <c:v>141.10435368421054</c:v>
                </c:pt>
                <c:pt idx="9">
                  <c:v>141.10435368421054</c:v>
                </c:pt>
                <c:pt idx="10">
                  <c:v>141.10435368421054</c:v>
                </c:pt>
                <c:pt idx="11">
                  <c:v>141.10435368421054</c:v>
                </c:pt>
                <c:pt idx="12">
                  <c:v>141.10435368421054</c:v>
                </c:pt>
                <c:pt idx="13">
                  <c:v>141.10435368421054</c:v>
                </c:pt>
                <c:pt idx="14">
                  <c:v>141.10435368421054</c:v>
                </c:pt>
                <c:pt idx="15">
                  <c:v>141.10435368421054</c:v>
                </c:pt>
                <c:pt idx="16">
                  <c:v>141.10435368421054</c:v>
                </c:pt>
                <c:pt idx="17">
                  <c:v>141.10435368421054</c:v>
                </c:pt>
                <c:pt idx="18">
                  <c:v>141.10435368421054</c:v>
                </c:pt>
              </c:numCache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609931"/>
        <c:crossesAt val="0"/>
        <c:auto val="1"/>
        <c:lblOffset val="100"/>
        <c:tickLblSkip val="1"/>
        <c:noMultiLvlLbl val="0"/>
      </c:catAx>
      <c:valAx>
        <c:axId val="3860993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6154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6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27</xdr:row>
      <xdr:rowOff>47625</xdr:rowOff>
    </xdr:from>
    <xdr:ext cx="1619250" cy="514350"/>
    <xdr:sp>
      <xdr:nvSpPr>
        <xdr:cNvPr id="1" name="TextBox 5"/>
        <xdr:cNvSpPr txBox="1">
          <a:spLocks noChangeArrowheads="1"/>
        </xdr:cNvSpPr>
      </xdr:nvSpPr>
      <xdr:spPr>
        <a:xfrm>
          <a:off x="981075" y="4200525"/>
          <a:ext cx="1619250" cy="5143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ปิดการสำรวจปริมาณน้ำ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0.41925</cdr:x>
      <cdr:y>0.52225</cdr:y>
    </cdr:from>
    <cdr:to>
      <cdr:x>0.5605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3219450"/>
          <a:ext cx="13239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141 ล้าน ลบ.ม..</a:t>
          </a:r>
        </a:p>
      </cdr:txBody>
    </cdr:sp>
  </cdr:relSizeAnchor>
  <cdr:relSizeAnchor xmlns:cdr="http://schemas.openxmlformats.org/drawingml/2006/chartDrawing">
    <cdr:from>
      <cdr:x>0.499</cdr:x>
      <cdr:y>0.3835</cdr:y>
    </cdr:from>
    <cdr:to>
      <cdr:x>0.6475</cdr:x>
      <cdr:y>0.42</cdr:y>
    </cdr:to>
    <cdr:sp>
      <cdr:nvSpPr>
        <cdr:cNvPr id="2" name="TextBox 1"/>
        <cdr:cNvSpPr txBox="1">
          <a:spLocks noChangeArrowheads="1"/>
        </cdr:cNvSpPr>
      </cdr:nvSpPr>
      <cdr:spPr>
        <a:xfrm>
          <a:off x="4686300" y="2362200"/>
          <a:ext cx="139065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213 ล้าน ลบ.ม.</a:t>
          </a:r>
        </a:p>
      </cdr:txBody>
    </cdr:sp>
  </cdr:relSizeAnchor>
  <cdr:relSizeAnchor xmlns:cdr="http://schemas.openxmlformats.org/drawingml/2006/chartDrawing">
    <cdr:from>
      <cdr:x>0.3695</cdr:x>
      <cdr:y>0.679</cdr:y>
    </cdr:from>
    <cdr:to>
      <cdr:x>0.519</cdr:x>
      <cdr:y>0.71725</cdr:y>
    </cdr:to>
    <cdr:sp>
      <cdr:nvSpPr>
        <cdr:cNvPr id="3" name="TextBox 1"/>
        <cdr:cNvSpPr txBox="1">
          <a:spLocks noChangeArrowheads="1"/>
        </cdr:cNvSpPr>
      </cdr:nvSpPr>
      <cdr:spPr>
        <a:xfrm>
          <a:off x="3467100" y="4181475"/>
          <a:ext cx="14001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69 ล้าน ลบ.ม.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0.75925</cdr:x>
      <cdr:y>0.37625</cdr:y>
    </cdr:from>
    <cdr:to>
      <cdr:x>0.823</cdr:x>
      <cdr:y>0.54325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24700" y="2295525"/>
          <a:ext cx="600075" cy="1019175"/>
        </a:xfrm>
        <a:prstGeom prst="curvedConnector3">
          <a:avLst>
            <a:gd name="adj1" fmla="val 0"/>
            <a:gd name="adj2" fmla="val -541162"/>
            <a:gd name="adj3" fmla="val -76251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0">
      <selection activeCell="Q32" sqref="Q3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2531</v>
      </c>
      <c r="C5" s="71">
        <v>107.229</v>
      </c>
      <c r="D5" s="72"/>
      <c r="E5" s="73">
        <f aca="true" t="shared" si="0" ref="E5:E23">$C$105</f>
        <v>141.10435368421054</v>
      </c>
      <c r="F5" s="74">
        <f aca="true" t="shared" si="1" ref="F5:F23">+$C$108</f>
        <v>68.9885013578523</v>
      </c>
      <c r="G5" s="75">
        <f aca="true" t="shared" si="2" ref="G5:G23">$C$106</f>
        <v>72.11585232635824</v>
      </c>
      <c r="H5" s="76">
        <f aca="true" t="shared" si="3" ref="H5:H23">+$C$109</f>
        <v>213.22020601056877</v>
      </c>
      <c r="I5" s="2">
        <v>1</v>
      </c>
    </row>
    <row r="6" spans="2:9" ht="12">
      <c r="B6" s="22">
        <v>2532</v>
      </c>
      <c r="C6" s="77">
        <v>89.57</v>
      </c>
      <c r="D6" s="72"/>
      <c r="E6" s="78">
        <f t="shared" si="0"/>
        <v>141.10435368421054</v>
      </c>
      <c r="F6" s="79">
        <f t="shared" si="1"/>
        <v>68.9885013578523</v>
      </c>
      <c r="G6" s="80">
        <f t="shared" si="2"/>
        <v>72.11585232635824</v>
      </c>
      <c r="H6" s="81">
        <f t="shared" si="3"/>
        <v>213.22020601056877</v>
      </c>
      <c r="I6" s="2">
        <v>2</v>
      </c>
    </row>
    <row r="7" spans="2:9" ht="12">
      <c r="B7" s="22">
        <v>2533</v>
      </c>
      <c r="C7" s="77">
        <v>98.12</v>
      </c>
      <c r="D7" s="72"/>
      <c r="E7" s="78">
        <f t="shared" si="0"/>
        <v>141.10435368421054</v>
      </c>
      <c r="F7" s="79">
        <f t="shared" si="1"/>
        <v>68.9885013578523</v>
      </c>
      <c r="G7" s="80">
        <f t="shared" si="2"/>
        <v>72.11585232635824</v>
      </c>
      <c r="H7" s="81">
        <f t="shared" si="3"/>
        <v>213.22020601056877</v>
      </c>
      <c r="I7" s="2">
        <v>3</v>
      </c>
    </row>
    <row r="8" spans="2:9" ht="12">
      <c r="B8" s="22">
        <v>2534</v>
      </c>
      <c r="C8" s="77">
        <v>68.52</v>
      </c>
      <c r="D8" s="72"/>
      <c r="E8" s="78">
        <f t="shared" si="0"/>
        <v>141.10435368421054</v>
      </c>
      <c r="F8" s="79">
        <f t="shared" si="1"/>
        <v>68.9885013578523</v>
      </c>
      <c r="G8" s="80">
        <f t="shared" si="2"/>
        <v>72.11585232635824</v>
      </c>
      <c r="H8" s="81">
        <f t="shared" si="3"/>
        <v>213.22020601056877</v>
      </c>
      <c r="I8" s="2">
        <v>4</v>
      </c>
    </row>
    <row r="9" spans="2:9" ht="12">
      <c r="B9" s="22">
        <v>2535</v>
      </c>
      <c r="C9" s="77">
        <v>54.59</v>
      </c>
      <c r="D9" s="72"/>
      <c r="E9" s="78">
        <f t="shared" si="0"/>
        <v>141.10435368421054</v>
      </c>
      <c r="F9" s="79">
        <f t="shared" si="1"/>
        <v>68.9885013578523</v>
      </c>
      <c r="G9" s="80">
        <f t="shared" si="2"/>
        <v>72.11585232635824</v>
      </c>
      <c r="H9" s="81">
        <f t="shared" si="3"/>
        <v>213.22020601056877</v>
      </c>
      <c r="I9" s="2">
        <v>5</v>
      </c>
    </row>
    <row r="10" spans="2:9" ht="12">
      <c r="B10" s="22">
        <v>2536</v>
      </c>
      <c r="C10" s="77">
        <v>23.18</v>
      </c>
      <c r="D10" s="72"/>
      <c r="E10" s="78">
        <f t="shared" si="0"/>
        <v>141.10435368421054</v>
      </c>
      <c r="F10" s="79">
        <f t="shared" si="1"/>
        <v>68.9885013578523</v>
      </c>
      <c r="G10" s="80">
        <f t="shared" si="2"/>
        <v>72.11585232635824</v>
      </c>
      <c r="H10" s="81">
        <f t="shared" si="3"/>
        <v>213.22020601056877</v>
      </c>
      <c r="I10" s="2">
        <v>6</v>
      </c>
    </row>
    <row r="11" spans="2:9" ht="12">
      <c r="B11" s="22">
        <v>2537</v>
      </c>
      <c r="C11" s="77">
        <v>278.88</v>
      </c>
      <c r="D11" s="72"/>
      <c r="E11" s="78">
        <f t="shared" si="0"/>
        <v>141.10435368421054</v>
      </c>
      <c r="F11" s="79">
        <f t="shared" si="1"/>
        <v>68.9885013578523</v>
      </c>
      <c r="G11" s="80">
        <f t="shared" si="2"/>
        <v>72.11585232635824</v>
      </c>
      <c r="H11" s="81">
        <f t="shared" si="3"/>
        <v>213.22020601056877</v>
      </c>
      <c r="I11" s="2">
        <v>7</v>
      </c>
    </row>
    <row r="12" spans="2:9" ht="12">
      <c r="B12" s="22">
        <v>2538</v>
      </c>
      <c r="C12" s="77">
        <v>241.9</v>
      </c>
      <c r="D12" s="72"/>
      <c r="E12" s="78">
        <f t="shared" si="0"/>
        <v>141.10435368421054</v>
      </c>
      <c r="F12" s="79">
        <f t="shared" si="1"/>
        <v>68.9885013578523</v>
      </c>
      <c r="G12" s="80">
        <f t="shared" si="2"/>
        <v>72.11585232635824</v>
      </c>
      <c r="H12" s="81">
        <f t="shared" si="3"/>
        <v>213.22020601056877</v>
      </c>
      <c r="I12" s="2">
        <v>8</v>
      </c>
    </row>
    <row r="13" spans="2:9" ht="12">
      <c r="B13" s="22">
        <v>2539</v>
      </c>
      <c r="C13" s="77">
        <v>203.917</v>
      </c>
      <c r="D13" s="72"/>
      <c r="E13" s="78">
        <f t="shared" si="0"/>
        <v>141.10435368421054</v>
      </c>
      <c r="F13" s="79">
        <f t="shared" si="1"/>
        <v>68.9885013578523</v>
      </c>
      <c r="G13" s="80">
        <f t="shared" si="2"/>
        <v>72.11585232635824</v>
      </c>
      <c r="H13" s="81">
        <f t="shared" si="3"/>
        <v>213.22020601056877</v>
      </c>
      <c r="I13" s="2">
        <v>9</v>
      </c>
    </row>
    <row r="14" spans="2:9" ht="12">
      <c r="B14" s="22">
        <v>2540</v>
      </c>
      <c r="C14" s="77">
        <v>80.309</v>
      </c>
      <c r="D14" s="72"/>
      <c r="E14" s="78">
        <f t="shared" si="0"/>
        <v>141.10435368421054</v>
      </c>
      <c r="F14" s="79">
        <f t="shared" si="1"/>
        <v>68.9885013578523</v>
      </c>
      <c r="G14" s="80">
        <f t="shared" si="2"/>
        <v>72.11585232635824</v>
      </c>
      <c r="H14" s="81">
        <f t="shared" si="3"/>
        <v>213.22020601056877</v>
      </c>
      <c r="I14" s="2">
        <v>10</v>
      </c>
    </row>
    <row r="15" spans="2:9" ht="12">
      <c r="B15" s="22">
        <v>2541</v>
      </c>
      <c r="C15" s="77">
        <v>76.68</v>
      </c>
      <c r="D15" s="72"/>
      <c r="E15" s="78">
        <f t="shared" si="0"/>
        <v>141.10435368421054</v>
      </c>
      <c r="F15" s="79">
        <f t="shared" si="1"/>
        <v>68.9885013578523</v>
      </c>
      <c r="G15" s="80">
        <f t="shared" si="2"/>
        <v>72.11585232635824</v>
      </c>
      <c r="H15" s="81">
        <f t="shared" si="3"/>
        <v>213.22020601056877</v>
      </c>
      <c r="I15" s="2">
        <v>11</v>
      </c>
    </row>
    <row r="16" spans="2:9" ht="12">
      <c r="B16" s="22">
        <v>2542</v>
      </c>
      <c r="C16" s="77">
        <v>131.702</v>
      </c>
      <c r="D16" s="72"/>
      <c r="E16" s="78">
        <f t="shared" si="0"/>
        <v>141.10435368421054</v>
      </c>
      <c r="F16" s="79">
        <f t="shared" si="1"/>
        <v>68.9885013578523</v>
      </c>
      <c r="G16" s="80">
        <f t="shared" si="2"/>
        <v>72.11585232635824</v>
      </c>
      <c r="H16" s="81">
        <f t="shared" si="3"/>
        <v>213.22020601056877</v>
      </c>
      <c r="I16" s="2">
        <v>12</v>
      </c>
    </row>
    <row r="17" spans="2:9" ht="12">
      <c r="B17" s="22">
        <v>2543</v>
      </c>
      <c r="C17" s="77">
        <v>158.82299999999998</v>
      </c>
      <c r="D17" s="72"/>
      <c r="E17" s="78">
        <f t="shared" si="0"/>
        <v>141.10435368421054</v>
      </c>
      <c r="F17" s="79">
        <f t="shared" si="1"/>
        <v>68.9885013578523</v>
      </c>
      <c r="G17" s="80">
        <f t="shared" si="2"/>
        <v>72.11585232635824</v>
      </c>
      <c r="H17" s="81">
        <f t="shared" si="3"/>
        <v>213.22020601056877</v>
      </c>
      <c r="I17" s="2">
        <v>13</v>
      </c>
    </row>
    <row r="18" spans="2:9" ht="12">
      <c r="B18" s="22">
        <v>2544</v>
      </c>
      <c r="C18" s="77">
        <v>150.19199999999998</v>
      </c>
      <c r="D18" s="72"/>
      <c r="E18" s="78">
        <f t="shared" si="0"/>
        <v>141.10435368421054</v>
      </c>
      <c r="F18" s="79">
        <f t="shared" si="1"/>
        <v>68.9885013578523</v>
      </c>
      <c r="G18" s="80">
        <f t="shared" si="2"/>
        <v>72.11585232635824</v>
      </c>
      <c r="H18" s="81">
        <f t="shared" si="3"/>
        <v>213.22020601056877</v>
      </c>
      <c r="I18" s="2">
        <v>14</v>
      </c>
    </row>
    <row r="19" spans="2:9" ht="12">
      <c r="B19" s="22">
        <v>2545</v>
      </c>
      <c r="C19" s="77">
        <v>169.344</v>
      </c>
      <c r="D19" s="72"/>
      <c r="E19" s="78">
        <f t="shared" si="0"/>
        <v>141.10435368421054</v>
      </c>
      <c r="F19" s="79">
        <f t="shared" si="1"/>
        <v>68.9885013578523</v>
      </c>
      <c r="G19" s="80">
        <f t="shared" si="2"/>
        <v>72.11585232635824</v>
      </c>
      <c r="H19" s="81">
        <f t="shared" si="3"/>
        <v>213.22020601056877</v>
      </c>
      <c r="I19" s="2">
        <v>15</v>
      </c>
    </row>
    <row r="20" spans="2:9" ht="12">
      <c r="B20" s="22">
        <v>2546</v>
      </c>
      <c r="C20" s="77">
        <v>112.14600000000002</v>
      </c>
      <c r="D20" s="72"/>
      <c r="E20" s="78">
        <f t="shared" si="0"/>
        <v>141.10435368421054</v>
      </c>
      <c r="F20" s="79">
        <f t="shared" si="1"/>
        <v>68.9885013578523</v>
      </c>
      <c r="G20" s="80">
        <f t="shared" si="2"/>
        <v>72.11585232635824</v>
      </c>
      <c r="H20" s="81">
        <f t="shared" si="3"/>
        <v>213.22020601056877</v>
      </c>
      <c r="I20" s="2">
        <v>16</v>
      </c>
    </row>
    <row r="21" spans="2:9" ht="12">
      <c r="B21" s="22">
        <v>2547</v>
      </c>
      <c r="C21" s="82">
        <v>165.88199999999998</v>
      </c>
      <c r="D21" s="72"/>
      <c r="E21" s="78">
        <f t="shared" si="0"/>
        <v>141.10435368421054</v>
      </c>
      <c r="F21" s="79">
        <f t="shared" si="1"/>
        <v>68.9885013578523</v>
      </c>
      <c r="G21" s="80">
        <f t="shared" si="2"/>
        <v>72.11585232635824</v>
      </c>
      <c r="H21" s="81">
        <f t="shared" si="3"/>
        <v>213.22020601056877</v>
      </c>
      <c r="I21" s="2">
        <v>17</v>
      </c>
    </row>
    <row r="22" spans="2:9" ht="12">
      <c r="B22" s="22">
        <v>2548</v>
      </c>
      <c r="C22" s="82">
        <v>234.36691200000004</v>
      </c>
      <c r="D22" s="72"/>
      <c r="E22" s="78">
        <f t="shared" si="0"/>
        <v>141.10435368421054</v>
      </c>
      <c r="F22" s="79">
        <f t="shared" si="1"/>
        <v>68.9885013578523</v>
      </c>
      <c r="G22" s="80">
        <f t="shared" si="2"/>
        <v>72.11585232635824</v>
      </c>
      <c r="H22" s="81">
        <f t="shared" si="3"/>
        <v>213.22020601056877</v>
      </c>
      <c r="I22" s="2">
        <v>18</v>
      </c>
    </row>
    <row r="23" spans="2:9" ht="12">
      <c r="B23" s="22">
        <v>2549</v>
      </c>
      <c r="C23" s="82">
        <v>235.63180800000006</v>
      </c>
      <c r="D23" s="72"/>
      <c r="E23" s="78">
        <f t="shared" si="0"/>
        <v>141.10435368421054</v>
      </c>
      <c r="F23" s="79">
        <f t="shared" si="1"/>
        <v>68.9885013578523</v>
      </c>
      <c r="G23" s="80">
        <f t="shared" si="2"/>
        <v>72.11585232635824</v>
      </c>
      <c r="H23" s="81">
        <f t="shared" si="3"/>
        <v>213.22020601056877</v>
      </c>
      <c r="I23" s="2">
        <v>19</v>
      </c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AVERAGE(C5:C23)</f>
        <v>141.10435368421054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STDEV(C5:C23)</f>
        <v>72.11585232635824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0.5110816955212626</v>
      </c>
      <c r="D107" s="48"/>
      <c r="E107" s="59">
        <f>C107*100</f>
        <v>51.108169552126256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12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68.9885013578523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213.22020601056877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19</v>
      </c>
    </row>
    <row r="113" ht="12">
      <c r="C113" s="2">
        <f>COUNTIF(C5:C23,"&gt;213")</f>
        <v>4</v>
      </c>
    </row>
    <row r="114" ht="12">
      <c r="C114" s="2">
        <f>COUNTIF(C5:C23,"&lt;69")</f>
        <v>3</v>
      </c>
    </row>
  </sheetData>
  <sheetProtection/>
  <mergeCells count="1">
    <mergeCell ref="B2:B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2017-12-12T03:44:49Z</dcterms:modified>
  <cp:category/>
  <cp:version/>
  <cp:contentType/>
  <cp:contentStatus/>
</cp:coreProperties>
</file>