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63" sheetId="1" r:id="rId1"/>
    <sheet name="ปริมาณน้ำสูงสุด" sheetId="2" r:id="rId2"/>
    <sheet name="DAta N.63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<sst xmlns="http://schemas.openxmlformats.org/spreadsheetml/2006/main" count="124" uniqueCount="22">
  <si>
    <t xml:space="preserve">       ปริมาณน้ำรายปี</t>
  </si>
  <si>
    <t xml:space="preserve"> </t>
  </si>
  <si>
    <t>สถานี :  N.63  น้ำแหง  บ้านหัวเมือง  อ.นาน้อย จ.น่าน</t>
  </si>
  <si>
    <t>พื้นที่รับน้ำ   788    ตร.กม.</t>
  </si>
  <si>
    <t>ตลิ่งฝั่งซ้าย  7.08 ม.(ร.ส.ม.) ตลิ่งฝั่งขวา  6.41  ม.(ร.ส.ม.) ท้องน้ำ          ม.(ร.ส.ม.) ศูนย์เสาระดับน้ำ 241.916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</si>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</sst>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gray0625">
        <fgColor indexed="55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2" applyNumberFormat="0" applyAlignment="0" applyProtection="0"/>
    <xf numFmtId="0" fontId="8" fillId="0" borderId="3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1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7">
    <xf numFmtId="189" fontId="0" fillId="0" borderId="0" xfId="0" applyAlignment="1">
      <alignment/>
    </xf>
    <xf numFmtId="0" fontId="27" fillId="0" borderId="0" xfId="44" applyFont="1">
      <alignment/>
      <protection/>
    </xf>
    <xf numFmtId="193" fontId="28" fillId="0" borderId="0" xfId="44" applyNumberFormat="1" applyFont="1" applyAlignment="1">
      <alignment horizontal="centerContinuous"/>
      <protection/>
    </xf>
    <xf numFmtId="2" fontId="27" fillId="0" borderId="0" xfId="44" applyNumberFormat="1" applyFont="1" applyAlignment="1">
      <alignment horizontal="centerContinuous"/>
      <protection/>
    </xf>
    <xf numFmtId="193" fontId="27" fillId="0" borderId="0" xfId="44" applyNumberFormat="1" applyFont="1" applyAlignment="1">
      <alignment horizontal="centerContinuous"/>
      <protection/>
    </xf>
    <xf numFmtId="0" fontId="28" fillId="0" borderId="0" xfId="44" applyFont="1" applyAlignment="1">
      <alignment horizontal="center"/>
      <protection/>
    </xf>
    <xf numFmtId="2" fontId="28" fillId="0" borderId="0" xfId="44" applyNumberFormat="1" applyFont="1">
      <alignment/>
      <protection/>
    </xf>
    <xf numFmtId="193" fontId="28" fillId="0" borderId="0" xfId="44" applyNumberFormat="1" applyFont="1" applyAlignment="1">
      <alignment horizontal="right"/>
      <protection/>
    </xf>
    <xf numFmtId="2" fontId="28" fillId="0" borderId="0" xfId="44" applyNumberFormat="1" applyFont="1" applyAlignment="1">
      <alignment horizontal="center"/>
      <protection/>
    </xf>
    <xf numFmtId="193" fontId="28" fillId="0" borderId="0" xfId="44" applyNumberFormat="1" applyFont="1" applyAlignment="1">
      <alignment horizontal="center"/>
      <protection/>
    </xf>
    <xf numFmtId="2" fontId="28" fillId="0" borderId="0" xfId="44" applyNumberFormat="1" applyFont="1" applyAlignment="1">
      <alignment horizontal="right"/>
      <protection/>
    </xf>
    <xf numFmtId="193" fontId="28" fillId="0" borderId="0" xfId="44" applyNumberFormat="1" applyFont="1">
      <alignment/>
      <protection/>
    </xf>
    <xf numFmtId="0" fontId="28" fillId="0" borderId="0" xfId="44" applyFont="1" applyAlignment="1">
      <alignment horizontal="left"/>
      <protection/>
    </xf>
    <xf numFmtId="0" fontId="28" fillId="0" borderId="0" xfId="44" applyFont="1">
      <alignment/>
      <protection/>
    </xf>
    <xf numFmtId="2" fontId="28" fillId="0" borderId="0" xfId="44" applyNumberFormat="1" applyFont="1" applyAlignment="1">
      <alignment horizontal="left"/>
      <protection/>
    </xf>
    <xf numFmtId="0" fontId="28" fillId="0" borderId="10" xfId="44" applyFont="1" applyBorder="1" applyAlignment="1">
      <alignment horizontal="center"/>
      <protection/>
    </xf>
    <xf numFmtId="2" fontId="28" fillId="0" borderId="11" xfId="44" applyNumberFormat="1" applyFont="1" applyBorder="1" applyAlignment="1">
      <alignment horizontal="centerContinuous"/>
      <protection/>
    </xf>
    <xf numFmtId="0" fontId="28" fillId="0" borderId="11" xfId="44" applyFont="1" applyBorder="1" applyAlignment="1">
      <alignment horizontal="centerContinuous"/>
      <protection/>
    </xf>
    <xf numFmtId="193" fontId="28" fillId="0" borderId="11" xfId="44" applyNumberFormat="1" applyFont="1" applyBorder="1" applyAlignment="1">
      <alignment horizontal="centerContinuous"/>
      <protection/>
    </xf>
    <xf numFmtId="193" fontId="28" fillId="0" borderId="12" xfId="44" applyNumberFormat="1" applyFont="1" applyBorder="1" applyAlignment="1">
      <alignment horizontal="centerContinuous"/>
      <protection/>
    </xf>
    <xf numFmtId="193" fontId="28" fillId="0" borderId="13" xfId="44" applyNumberFormat="1" applyFont="1" applyBorder="1" applyAlignment="1">
      <alignment horizontal="centerContinuous"/>
      <protection/>
    </xf>
    <xf numFmtId="2" fontId="28" fillId="0" borderId="14" xfId="44" applyNumberFormat="1" applyFont="1" applyBorder="1" applyAlignment="1">
      <alignment horizontal="centerContinuous"/>
      <protection/>
    </xf>
    <xf numFmtId="2" fontId="28" fillId="0" borderId="15" xfId="44" applyNumberFormat="1" applyFont="1" applyBorder="1" applyAlignment="1">
      <alignment horizontal="centerContinuous"/>
      <protection/>
    </xf>
    <xf numFmtId="192" fontId="27" fillId="0" borderId="0" xfId="44" applyNumberFormat="1" applyFont="1">
      <alignment/>
      <protection/>
    </xf>
    <xf numFmtId="0" fontId="28" fillId="0" borderId="16" xfId="44" applyFont="1" applyBorder="1" applyAlignment="1">
      <alignment horizontal="center"/>
      <protection/>
    </xf>
    <xf numFmtId="2" fontId="28" fillId="0" borderId="17" xfId="44" applyNumberFormat="1" applyFont="1" applyBorder="1" applyAlignment="1">
      <alignment horizontal="centerContinuous"/>
      <protection/>
    </xf>
    <xf numFmtId="0" fontId="28" fillId="0" borderId="18" xfId="44" applyFont="1" applyBorder="1" applyAlignment="1">
      <alignment horizontal="centerContinuous"/>
      <protection/>
    </xf>
    <xf numFmtId="193" fontId="28" fillId="0" borderId="17" xfId="44" applyNumberFormat="1" applyFont="1" applyBorder="1" applyAlignment="1">
      <alignment horizontal="centerContinuous"/>
      <protection/>
    </xf>
    <xf numFmtId="0" fontId="28" fillId="0" borderId="17" xfId="44" applyFont="1" applyBorder="1" applyAlignment="1">
      <alignment horizontal="centerContinuous"/>
      <protection/>
    </xf>
    <xf numFmtId="193" fontId="28" fillId="0" borderId="19" xfId="44" applyNumberFormat="1" applyFont="1" applyBorder="1" applyAlignment="1">
      <alignment horizontal="centerContinuous"/>
      <protection/>
    </xf>
    <xf numFmtId="2" fontId="28" fillId="0" borderId="18" xfId="44" applyNumberFormat="1" applyFont="1" applyBorder="1" applyAlignment="1">
      <alignment horizontal="centerContinuous"/>
      <protection/>
    </xf>
    <xf numFmtId="2" fontId="28" fillId="0" borderId="16" xfId="44" applyNumberFormat="1" applyFont="1" applyBorder="1" applyAlignment="1">
      <alignment horizontal="center"/>
      <protection/>
    </xf>
    <xf numFmtId="2" fontId="28" fillId="0" borderId="20" xfId="44" applyNumberFormat="1" applyFont="1" applyBorder="1">
      <alignment/>
      <protection/>
    </xf>
    <xf numFmtId="193" fontId="28" fillId="0" borderId="20" xfId="44" applyNumberFormat="1" applyFont="1" applyBorder="1" applyAlignment="1">
      <alignment horizontal="center"/>
      <protection/>
    </xf>
    <xf numFmtId="2" fontId="28" fillId="0" borderId="20" xfId="44" applyNumberFormat="1" applyFont="1" applyBorder="1" applyAlignment="1">
      <alignment horizontal="left"/>
      <protection/>
    </xf>
    <xf numFmtId="2" fontId="28" fillId="0" borderId="20" xfId="44" applyNumberFormat="1" applyFont="1" applyBorder="1" applyAlignment="1">
      <alignment horizontal="center"/>
      <protection/>
    </xf>
    <xf numFmtId="193" fontId="28" fillId="0" borderId="16" xfId="44" applyNumberFormat="1" applyFont="1" applyBorder="1" applyAlignment="1">
      <alignment horizontal="center"/>
      <protection/>
    </xf>
    <xf numFmtId="2" fontId="27" fillId="0" borderId="0" xfId="44" applyNumberFormat="1" applyFont="1">
      <alignment/>
      <protection/>
    </xf>
    <xf numFmtId="0" fontId="28" fillId="0" borderId="19" xfId="44" applyFont="1" applyBorder="1">
      <alignment/>
      <protection/>
    </xf>
    <xf numFmtId="2" fontId="28" fillId="0" borderId="17" xfId="44" applyNumberFormat="1" applyFont="1" applyBorder="1">
      <alignment/>
      <protection/>
    </xf>
    <xf numFmtId="2" fontId="28" fillId="0" borderId="17" xfId="44" applyNumberFormat="1" applyFont="1" applyBorder="1" applyAlignment="1">
      <alignment horizontal="center"/>
      <protection/>
    </xf>
    <xf numFmtId="193" fontId="28" fillId="0" borderId="17" xfId="44" applyNumberFormat="1" applyFont="1" applyBorder="1" applyAlignment="1">
      <alignment horizontal="right"/>
      <protection/>
    </xf>
    <xf numFmtId="193" fontId="28" fillId="0" borderId="17" xfId="44" applyNumberFormat="1" applyFont="1" applyBorder="1" applyAlignment="1">
      <alignment horizontal="center"/>
      <protection/>
    </xf>
    <xf numFmtId="193" fontId="28" fillId="0" borderId="19" xfId="44" applyNumberFormat="1" applyFont="1" applyBorder="1">
      <alignment/>
      <protection/>
    </xf>
    <xf numFmtId="0" fontId="27" fillId="0" borderId="10" xfId="44" applyFont="1" applyBorder="1">
      <alignment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16" fontId="0" fillId="0" borderId="25" xfId="44" applyNumberFormat="1" applyFont="1" applyBorder="1" applyAlignment="1">
      <alignment horizontal="right"/>
      <protection/>
    </xf>
    <xf numFmtId="0" fontId="0" fillId="0" borderId="21" xfId="44" applyFont="1" applyBorder="1" applyAlignment="1">
      <alignment horizontal="right"/>
      <protection/>
    </xf>
    <xf numFmtId="0" fontId="0" fillId="0" borderId="22" xfId="44" applyFont="1" applyBorder="1" applyAlignment="1">
      <alignment horizontal="right"/>
      <protection/>
    </xf>
    <xf numFmtId="0" fontId="0" fillId="0" borderId="24" xfId="44" applyFont="1" applyBorder="1" applyAlignment="1">
      <alignment horizontal="right"/>
      <protection/>
    </xf>
    <xf numFmtId="0" fontId="0" fillId="0" borderId="25" xfId="44" applyFont="1" applyBorder="1" applyAlignment="1">
      <alignment horizontal="right"/>
      <protection/>
    </xf>
    <xf numFmtId="2" fontId="29" fillId="0" borderId="0" xfId="44" applyNumberFormat="1" applyFont="1">
      <alignment/>
      <protection/>
    </xf>
    <xf numFmtId="0" fontId="29" fillId="0" borderId="0" xfId="44" applyFont="1">
      <alignment/>
      <protection/>
    </xf>
    <xf numFmtId="0" fontId="29" fillId="0" borderId="0" xfId="44" applyFont="1" applyAlignment="1">
      <alignment horizontal="right"/>
      <protection/>
    </xf>
    <xf numFmtId="0" fontId="27" fillId="0" borderId="16" xfId="44" applyFon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2" fontId="0" fillId="0" borderId="27" xfId="44" applyNumberFormat="1" applyFont="1" applyBorder="1" applyAlignment="1">
      <alignment horizontal="right"/>
      <protection/>
    </xf>
    <xf numFmtId="16" fontId="0" fillId="0" borderId="28" xfId="44" applyNumberFormat="1" applyFont="1" applyBorder="1" applyAlignment="1">
      <alignment horizontal="right"/>
      <protection/>
    </xf>
    <xf numFmtId="16" fontId="0" fillId="0" borderId="29" xfId="44" applyNumberFormat="1" applyFont="1" applyBorder="1" applyAlignment="1">
      <alignment horizontal="right"/>
      <protection/>
    </xf>
    <xf numFmtId="0" fontId="0" fillId="0" borderId="30" xfId="44" applyFont="1" applyBorder="1" applyAlignment="1">
      <alignment horizontal="right"/>
      <protection/>
    </xf>
    <xf numFmtId="0" fontId="0" fillId="0" borderId="27" xfId="44" applyFont="1" applyBorder="1" applyAlignment="1">
      <alignment horizontal="right"/>
      <protection/>
    </xf>
    <xf numFmtId="2" fontId="0" fillId="0" borderId="30" xfId="44" applyNumberFormat="1" applyFont="1" applyBorder="1" applyAlignment="1">
      <alignment horizontal="right"/>
      <protection/>
    </xf>
    <xf numFmtId="2" fontId="0" fillId="0" borderId="29" xfId="44" applyNumberFormat="1" applyFont="1" applyBorder="1" applyAlignment="1">
      <alignment horizontal="right"/>
      <protection/>
    </xf>
    <xf numFmtId="192" fontId="0" fillId="0" borderId="30" xfId="44" applyNumberFormat="1" applyFont="1" applyBorder="1" applyAlignment="1">
      <alignment horizontal="right"/>
      <protection/>
    </xf>
    <xf numFmtId="2" fontId="30" fillId="0" borderId="0" xfId="44" applyNumberFormat="1" applyFont="1">
      <alignment/>
      <protection/>
    </xf>
    <xf numFmtId="0" fontId="0" fillId="0" borderId="29" xfId="44" applyFont="1" applyBorder="1" applyAlignment="1">
      <alignment horizontal="right"/>
      <protection/>
    </xf>
    <xf numFmtId="2" fontId="0" fillId="18" borderId="26" xfId="44" applyNumberFormat="1" applyFont="1" applyFill="1" applyBorder="1" applyAlignment="1">
      <alignment horizontal="right"/>
      <protection/>
    </xf>
    <xf numFmtId="2" fontId="0" fillId="19" borderId="31" xfId="44" applyNumberFormat="1" applyFont="1" applyFill="1" applyBorder="1" applyAlignment="1">
      <alignment horizontal="right"/>
      <protection/>
    </xf>
    <xf numFmtId="0" fontId="0" fillId="0" borderId="26" xfId="44" applyFont="1" applyBorder="1" applyAlignment="1">
      <alignment horizontal="right"/>
      <protection/>
    </xf>
    <xf numFmtId="2" fontId="0" fillId="0" borderId="26" xfId="44" applyNumberFormat="1" applyFont="1" applyBorder="1" applyAlignment="1">
      <alignment horizontal="center"/>
      <protection/>
    </xf>
    <xf numFmtId="2" fontId="0" fillId="0" borderId="30" xfId="44" applyNumberFormat="1" applyFont="1" applyBorder="1">
      <alignment/>
      <protection/>
    </xf>
    <xf numFmtId="0" fontId="0" fillId="0" borderId="30" xfId="44" applyFont="1" applyBorder="1">
      <alignment/>
      <protection/>
    </xf>
    <xf numFmtId="0" fontId="0" fillId="0" borderId="26" xfId="44" applyFont="1" applyBorder="1">
      <alignment/>
      <protection/>
    </xf>
    <xf numFmtId="16" fontId="0" fillId="0" borderId="28" xfId="44" applyNumberFormat="1" applyFont="1" applyBorder="1" applyAlignment="1">
      <alignment horizontal="center"/>
      <protection/>
    </xf>
    <xf numFmtId="0" fontId="0" fillId="0" borderId="20" xfId="44" applyFont="1" applyBorder="1" applyAlignment="1">
      <alignment horizontal="right"/>
      <protection/>
    </xf>
    <xf numFmtId="2" fontId="0" fillId="0" borderId="26" xfId="44" applyNumberFormat="1" applyFont="1" applyBorder="1">
      <alignment/>
      <protection/>
    </xf>
    <xf numFmtId="16" fontId="0" fillId="0" borderId="29" xfId="44" applyNumberFormat="1" applyFont="1" applyBorder="1" applyAlignment="1">
      <alignment horizontal="center"/>
      <protection/>
    </xf>
    <xf numFmtId="2" fontId="0" fillId="0" borderId="0" xfId="44" applyNumberFormat="1" applyFont="1">
      <alignment/>
      <protection/>
    </xf>
    <xf numFmtId="2" fontId="0" fillId="0" borderId="27" xfId="44" applyNumberFormat="1" applyFont="1" applyBorder="1">
      <alignment/>
      <protection/>
    </xf>
    <xf numFmtId="2" fontId="0" fillId="0" borderId="28" xfId="44" applyNumberFormat="1" applyFont="1" applyBorder="1" applyAlignment="1">
      <alignment horizontal="center"/>
      <protection/>
    </xf>
    <xf numFmtId="2" fontId="0" fillId="0" borderId="29" xfId="44" applyNumberFormat="1" applyFont="1" applyBorder="1">
      <alignment/>
      <protection/>
    </xf>
    <xf numFmtId="2" fontId="0" fillId="0" borderId="28" xfId="44" applyNumberFormat="1" applyFont="1" applyBorder="1">
      <alignment/>
      <protection/>
    </xf>
    <xf numFmtId="2" fontId="0" fillId="0" borderId="29" xfId="44" applyNumberFormat="1" applyFont="1" applyBorder="1" applyAlignment="1">
      <alignment horizontal="center"/>
      <protection/>
    </xf>
    <xf numFmtId="0" fontId="27" fillId="0" borderId="0" xfId="44" applyFont="1" applyBorder="1">
      <alignment/>
      <protection/>
    </xf>
    <xf numFmtId="0" fontId="29" fillId="0" borderId="0" xfId="44" applyFont="1" applyBorder="1">
      <alignment/>
      <protection/>
    </xf>
    <xf numFmtId="0" fontId="27" fillId="0" borderId="19" xfId="44" applyFont="1" applyBorder="1">
      <alignment/>
      <protection/>
    </xf>
    <xf numFmtId="2" fontId="27" fillId="0" borderId="32" xfId="44" applyNumberFormat="1" applyFont="1" applyBorder="1">
      <alignment/>
      <protection/>
    </xf>
    <xf numFmtId="2" fontId="31" fillId="0" borderId="33" xfId="44" applyNumberFormat="1" applyFont="1" applyBorder="1">
      <alignment/>
      <protection/>
    </xf>
    <xf numFmtId="193" fontId="27" fillId="0" borderId="34" xfId="44" applyNumberFormat="1" applyFont="1" applyBorder="1">
      <alignment/>
      <protection/>
    </xf>
    <xf numFmtId="2" fontId="27" fillId="0" borderId="35" xfId="44" applyNumberFormat="1" applyFont="1" applyBorder="1">
      <alignment/>
      <protection/>
    </xf>
    <xf numFmtId="2" fontId="27" fillId="0" borderId="33" xfId="44" applyNumberFormat="1" applyFont="1" applyBorder="1">
      <alignment/>
      <protection/>
    </xf>
    <xf numFmtId="193" fontId="27" fillId="0" borderId="36" xfId="44" applyNumberFormat="1" applyFont="1" applyBorder="1">
      <alignment/>
      <protection/>
    </xf>
    <xf numFmtId="2" fontId="27" fillId="0" borderId="36" xfId="44" applyNumberFormat="1" applyFont="1" applyBorder="1">
      <alignment/>
      <protection/>
    </xf>
    <xf numFmtId="193" fontId="27" fillId="0" borderId="0" xfId="44" applyNumberFormat="1" applyFont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N6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 สถานี N.63 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09"/>
          <c:y val="0.003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7"/>
          <c:w val="0.808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N.63'!$A$9:$A$38</c:f>
              <c:numCache>
                <c:ptCount val="30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</c:numCache>
            </c:numRef>
          </c:cat>
          <c:val>
            <c:numRef>
              <c:f>'DAta N.63'!$Q$9:$Q$38</c:f>
              <c:numCache>
                <c:ptCount val="30"/>
                <c:pt idx="0">
                  <c:v>5.04</c:v>
                </c:pt>
                <c:pt idx="1">
                  <c:v>4.76</c:v>
                </c:pt>
                <c:pt idx="2">
                  <c:v>6.98</c:v>
                </c:pt>
                <c:pt idx="3">
                  <c:v>4.42</c:v>
                </c:pt>
                <c:pt idx="4">
                  <c:v>5.09</c:v>
                </c:pt>
                <c:pt idx="5">
                  <c:v>6.18</c:v>
                </c:pt>
                <c:pt idx="6">
                  <c:v>2.85</c:v>
                </c:pt>
                <c:pt idx="7">
                  <c:v>8.74</c:v>
                </c:pt>
                <c:pt idx="8">
                  <c:v>6.95</c:v>
                </c:pt>
                <c:pt idx="9">
                  <c:v>6.75</c:v>
                </c:pt>
                <c:pt idx="10">
                  <c:v>4.43</c:v>
                </c:pt>
                <c:pt idx="11">
                  <c:v>6.2</c:v>
                </c:pt>
                <c:pt idx="12">
                  <c:v>6.61</c:v>
                </c:pt>
                <c:pt idx="13">
                  <c:v>5.04</c:v>
                </c:pt>
                <c:pt idx="14">
                  <c:v>9.45</c:v>
                </c:pt>
                <c:pt idx="15">
                  <c:v>5.03</c:v>
                </c:pt>
                <c:pt idx="16">
                  <c:v>5.2</c:v>
                </c:pt>
                <c:pt idx="17">
                  <c:v>8.00399999999999</c:v>
                </c:pt>
                <c:pt idx="18">
                  <c:v>7.52000000000001</c:v>
                </c:pt>
                <c:pt idx="19">
                  <c:v>6.800000000000011</c:v>
                </c:pt>
                <c:pt idx="20">
                  <c:v>3.3799999999999955</c:v>
                </c:pt>
                <c:pt idx="21">
                  <c:v>4.354000000000013</c:v>
                </c:pt>
                <c:pt idx="22">
                  <c:v>5.25</c:v>
                </c:pt>
                <c:pt idx="23">
                  <c:v>6.890000000000015</c:v>
                </c:pt>
                <c:pt idx="24">
                  <c:v>7.060000000000002</c:v>
                </c:pt>
                <c:pt idx="25">
                  <c:v>6.5</c:v>
                </c:pt>
                <c:pt idx="26">
                  <c:v>6.234000000000009</c:v>
                </c:pt>
                <c:pt idx="27">
                  <c:v>3.5999999999999943</c:v>
                </c:pt>
                <c:pt idx="28">
                  <c:v>5.650000000000006</c:v>
                </c:pt>
                <c:pt idx="29">
                  <c:v>7.819999999999993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N.63'!$A$9:$A$38</c:f>
              <c:numCache>
                <c:ptCount val="30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</c:numCache>
            </c:numRef>
          </c:cat>
          <c:val>
            <c:numRef>
              <c:f>'DAta N.63'!$T$9:$T$38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0.22</c:v>
                </c:pt>
                <c:pt idx="3">
                  <c:v>0.44</c:v>
                </c:pt>
                <c:pt idx="4">
                  <c:v>0.4</c:v>
                </c:pt>
                <c:pt idx="5">
                  <c:v>0.45</c:v>
                </c:pt>
                <c:pt idx="6">
                  <c:v>0.43</c:v>
                </c:pt>
                <c:pt idx="7">
                  <c:v>0.43</c:v>
                </c:pt>
                <c:pt idx="8">
                  <c:v>0.71</c:v>
                </c:pt>
                <c:pt idx="9">
                  <c:v>0.7</c:v>
                </c:pt>
                <c:pt idx="10">
                  <c:v>0.84</c:v>
                </c:pt>
                <c:pt idx="11">
                  <c:v>0.7</c:v>
                </c:pt>
                <c:pt idx="12">
                  <c:v>0.79</c:v>
                </c:pt>
                <c:pt idx="13">
                  <c:v>0.8</c:v>
                </c:pt>
                <c:pt idx="14">
                  <c:v>0.82</c:v>
                </c:pt>
                <c:pt idx="15">
                  <c:v>0.95</c:v>
                </c:pt>
                <c:pt idx="16">
                  <c:v>0.95</c:v>
                </c:pt>
                <c:pt idx="17">
                  <c:v>0.9200000000000159</c:v>
                </c:pt>
                <c:pt idx="18">
                  <c:v>0.950000000000017</c:v>
                </c:pt>
                <c:pt idx="19">
                  <c:v>1.0200000000000102</c:v>
                </c:pt>
                <c:pt idx="20">
                  <c:v>1.0200000000000102</c:v>
                </c:pt>
                <c:pt idx="21">
                  <c:v>1.1040000000000134</c:v>
                </c:pt>
                <c:pt idx="22">
                  <c:v>1</c:v>
                </c:pt>
                <c:pt idx="23">
                  <c:v>1.0999999999999943</c:v>
                </c:pt>
                <c:pt idx="24">
                  <c:v>1.2489999999999952</c:v>
                </c:pt>
                <c:pt idx="25">
                  <c:v>1.01400000000001</c:v>
                </c:pt>
                <c:pt idx="26">
                  <c:v>1.1839999999999975</c:v>
                </c:pt>
                <c:pt idx="27">
                  <c:v>1.2199999999999989</c:v>
                </c:pt>
                <c:pt idx="28">
                  <c:v>1.25</c:v>
                </c:pt>
                <c:pt idx="29">
                  <c:v>1.3499999999999943</c:v>
                </c:pt>
              </c:numCache>
            </c:numRef>
          </c:val>
        </c:ser>
        <c:overlap val="100"/>
        <c:gapWidth val="50"/>
        <c:axId val="50023064"/>
        <c:axId val="47554393"/>
      </c:barChart>
      <c:catAx>
        <c:axId val="5002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554393"/>
        <c:crossesAt val="0"/>
        <c:auto val="1"/>
        <c:lblOffset val="100"/>
        <c:tickLblSkip val="1"/>
        <c:noMultiLvlLbl val="0"/>
      </c:catAx>
      <c:valAx>
        <c:axId val="4755439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0023064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1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N.63 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16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20175"/>
          <c:w val="0.8427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N.63'!$A$9:$A$28</c:f>
              <c:numCache>
                <c:ptCount val="20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</c:numCache>
            </c:numRef>
          </c:cat>
          <c:val>
            <c:numRef>
              <c:f>'DAta N.63'!$C$9:$C$28</c:f>
              <c:numCache>
                <c:ptCount val="20"/>
                <c:pt idx="0">
                  <c:v>91.84</c:v>
                </c:pt>
                <c:pt idx="1">
                  <c:v>65.46</c:v>
                </c:pt>
                <c:pt idx="2">
                  <c:v>125.28</c:v>
                </c:pt>
                <c:pt idx="3">
                  <c:v>60.96</c:v>
                </c:pt>
                <c:pt idx="4">
                  <c:v>80.16</c:v>
                </c:pt>
                <c:pt idx="5">
                  <c:v>161</c:v>
                </c:pt>
                <c:pt idx="6">
                  <c:v>34.17</c:v>
                </c:pt>
                <c:pt idx="7">
                  <c:v>331.8</c:v>
                </c:pt>
                <c:pt idx="8">
                  <c:v>197.25</c:v>
                </c:pt>
                <c:pt idx="9">
                  <c:v>235</c:v>
                </c:pt>
                <c:pt idx="10">
                  <c:v>73.64</c:v>
                </c:pt>
                <c:pt idx="11">
                  <c:v>143.1</c:v>
                </c:pt>
                <c:pt idx="12">
                  <c:v>172.24</c:v>
                </c:pt>
                <c:pt idx="13">
                  <c:v>102.68</c:v>
                </c:pt>
                <c:pt idx="14">
                  <c:v>514</c:v>
                </c:pt>
                <c:pt idx="15">
                  <c:v>85.44</c:v>
                </c:pt>
                <c:pt idx="16">
                  <c:v>94.9</c:v>
                </c:pt>
                <c:pt idx="17">
                  <c:v>250.6</c:v>
                </c:pt>
                <c:pt idx="18">
                  <c:v>150.75</c:v>
                </c:pt>
                <c:pt idx="19">
                  <c:v>146.96</c:v>
                </c:pt>
              </c:numCache>
            </c:numRef>
          </c:val>
        </c:ser>
        <c:gapWidth val="50"/>
        <c:axId val="25336354"/>
        <c:axId val="26700595"/>
      </c:barChart>
      <c:catAx>
        <c:axId val="2533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700595"/>
        <c:crosses val="autoZero"/>
        <c:auto val="1"/>
        <c:lblOffset val="100"/>
        <c:tickLblSkip val="1"/>
        <c:noMultiLvlLbl val="0"/>
      </c:catAx>
      <c:valAx>
        <c:axId val="2670059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33635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26">
      <selection activeCell="R15" sqref="R15"/>
    </sheetView>
  </sheetViews>
  <sheetFormatPr defaultColWidth="8.66015625" defaultRowHeight="21"/>
  <cols>
    <col min="1" max="1" width="5.83203125" style="1" customWidth="1"/>
    <col min="2" max="2" width="8" style="37" customWidth="1"/>
    <col min="3" max="3" width="7.83203125" style="37" customWidth="1"/>
    <col min="4" max="4" width="8.16015625" style="96" customWidth="1"/>
    <col min="5" max="5" width="7.83203125" style="1" customWidth="1"/>
    <col min="6" max="6" width="8.5" style="37" customWidth="1"/>
    <col min="7" max="7" width="8.16015625" style="96" customWidth="1"/>
    <col min="8" max="8" width="8.16015625" style="37" customWidth="1"/>
    <col min="9" max="9" width="7.83203125" style="37" customWidth="1"/>
    <col min="10" max="10" width="8.16015625" style="96" customWidth="1"/>
    <col min="11" max="11" width="8" style="37" customWidth="1"/>
    <col min="12" max="12" width="7.83203125" style="37" customWidth="1"/>
    <col min="13" max="13" width="8.16015625" style="96" customWidth="1"/>
    <col min="14" max="14" width="8.33203125" style="1" customWidth="1"/>
    <col min="15" max="15" width="8.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15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</row>
    <row r="4" spans="1:15" ht="22.5" customHeight="1">
      <c r="A4" s="12" t="s">
        <v>4</v>
      </c>
      <c r="B4" s="14"/>
      <c r="C4" s="14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</row>
    <row r="5" spans="1:17" ht="21.75">
      <c r="A5" s="15"/>
      <c r="B5" s="16" t="s">
        <v>5</v>
      </c>
      <c r="C5" s="17"/>
      <c r="D5" s="18"/>
      <c r="E5" s="16"/>
      <c r="F5" s="16"/>
      <c r="G5" s="19"/>
      <c r="H5" s="19" t="s">
        <v>6</v>
      </c>
      <c r="I5" s="16"/>
      <c r="J5" s="18"/>
      <c r="K5" s="16"/>
      <c r="L5" s="16"/>
      <c r="M5" s="20"/>
      <c r="N5" s="21" t="s">
        <v>7</v>
      </c>
      <c r="O5" s="22"/>
      <c r="P5" s="6"/>
      <c r="Q5" s="23">
        <v>241.916</v>
      </c>
    </row>
    <row r="6" spans="1:15" ht="21.75">
      <c r="A6" s="24" t="s">
        <v>8</v>
      </c>
      <c r="B6" s="25" t="s">
        <v>9</v>
      </c>
      <c r="C6" s="26"/>
      <c r="D6" s="27"/>
      <c r="E6" s="25" t="s">
        <v>10</v>
      </c>
      <c r="F6" s="28"/>
      <c r="G6" s="27"/>
      <c r="H6" s="25" t="s">
        <v>9</v>
      </c>
      <c r="I6" s="28"/>
      <c r="J6" s="27"/>
      <c r="K6" s="25" t="s">
        <v>10</v>
      </c>
      <c r="L6" s="28"/>
      <c r="M6" s="29"/>
      <c r="N6" s="30" t="s">
        <v>1</v>
      </c>
      <c r="O6" s="25"/>
    </row>
    <row r="7" spans="1:15" s="37" customFormat="1" ht="21.75">
      <c r="A7" s="31" t="s">
        <v>11</v>
      </c>
      <c r="B7" s="32" t="s">
        <v>12</v>
      </c>
      <c r="C7" s="32" t="s">
        <v>13</v>
      </c>
      <c r="D7" s="33" t="s">
        <v>14</v>
      </c>
      <c r="E7" s="34" t="s">
        <v>12</v>
      </c>
      <c r="F7" s="32" t="s">
        <v>13</v>
      </c>
      <c r="G7" s="33" t="s">
        <v>14</v>
      </c>
      <c r="H7" s="32" t="s">
        <v>12</v>
      </c>
      <c r="I7" s="34" t="s">
        <v>13</v>
      </c>
      <c r="J7" s="33" t="s">
        <v>14</v>
      </c>
      <c r="K7" s="35" t="s">
        <v>12</v>
      </c>
      <c r="L7" s="35" t="s">
        <v>13</v>
      </c>
      <c r="M7" s="36" t="s">
        <v>14</v>
      </c>
      <c r="N7" s="35" t="s">
        <v>13</v>
      </c>
      <c r="O7" s="35" t="s">
        <v>15</v>
      </c>
    </row>
    <row r="8" spans="1:15" ht="21.75">
      <c r="A8" s="38"/>
      <c r="B8" s="39" t="s">
        <v>16</v>
      </c>
      <c r="C8" s="40" t="s">
        <v>17</v>
      </c>
      <c r="D8" s="41"/>
      <c r="E8" s="39" t="s">
        <v>16</v>
      </c>
      <c r="F8" s="40" t="s">
        <v>17</v>
      </c>
      <c r="G8" s="41"/>
      <c r="H8" s="39" t="s">
        <v>16</v>
      </c>
      <c r="I8" s="40" t="s">
        <v>17</v>
      </c>
      <c r="J8" s="42"/>
      <c r="K8" s="39" t="s">
        <v>16</v>
      </c>
      <c r="L8" s="40" t="s">
        <v>17</v>
      </c>
      <c r="M8" s="43"/>
      <c r="N8" s="40" t="s">
        <v>18</v>
      </c>
      <c r="O8" s="39" t="s">
        <v>17</v>
      </c>
    </row>
    <row r="9" spans="1:22" ht="18" customHeight="1">
      <c r="A9" s="44">
        <v>2530</v>
      </c>
      <c r="B9" s="45">
        <f aca="true" t="shared" si="0" ref="B9:B25">$Q$5+Q9</f>
        <v>246.956</v>
      </c>
      <c r="C9" s="46">
        <v>91.84</v>
      </c>
      <c r="D9" s="47">
        <v>34570</v>
      </c>
      <c r="E9" s="48">
        <f aca="true" t="shared" si="1" ref="E9:E25">$Q$5+R9</f>
        <v>246.736</v>
      </c>
      <c r="F9" s="46">
        <v>85.02</v>
      </c>
      <c r="G9" s="49">
        <v>34570</v>
      </c>
      <c r="H9" s="50" t="s">
        <v>19</v>
      </c>
      <c r="I9" s="51" t="s">
        <v>19</v>
      </c>
      <c r="J9" s="47" t="s">
        <v>19</v>
      </c>
      <c r="K9" s="52" t="s">
        <v>19</v>
      </c>
      <c r="L9" s="51" t="s">
        <v>19</v>
      </c>
      <c r="M9" s="49" t="s">
        <v>19</v>
      </c>
      <c r="N9" s="50" t="s">
        <v>19</v>
      </c>
      <c r="O9" s="53" t="s">
        <v>19</v>
      </c>
      <c r="Q9" s="54">
        <v>5.04</v>
      </c>
      <c r="R9" s="54">
        <v>4.82</v>
      </c>
      <c r="S9" s="55"/>
      <c r="T9" s="56" t="s">
        <v>20</v>
      </c>
      <c r="U9" s="56" t="s">
        <v>19</v>
      </c>
      <c r="V9" s="55"/>
    </row>
    <row r="10" spans="1:22" ht="18" customHeight="1">
      <c r="A10" s="57">
        <v>2531</v>
      </c>
      <c r="B10" s="58">
        <f t="shared" si="0"/>
        <v>246.676</v>
      </c>
      <c r="C10" s="59">
        <v>65.46</v>
      </c>
      <c r="D10" s="60">
        <v>34452</v>
      </c>
      <c r="E10" s="58">
        <f t="shared" si="1"/>
        <v>245.05599999999998</v>
      </c>
      <c r="F10" s="59">
        <v>36.48</v>
      </c>
      <c r="G10" s="61">
        <v>34559</v>
      </c>
      <c r="H10" s="62" t="s">
        <v>19</v>
      </c>
      <c r="I10" s="63" t="s">
        <v>19</v>
      </c>
      <c r="J10" s="60" t="s">
        <v>19</v>
      </c>
      <c r="K10" s="58">
        <f aca="true" t="shared" si="2" ref="K10:K25">$Q$5+U10</f>
        <v>242.446</v>
      </c>
      <c r="L10" s="59">
        <v>0.24</v>
      </c>
      <c r="M10" s="61">
        <v>34446</v>
      </c>
      <c r="N10" s="64">
        <v>107.23</v>
      </c>
      <c r="O10" s="65">
        <v>3.4002311309999995</v>
      </c>
      <c r="P10" s="37"/>
      <c r="Q10" s="54">
        <v>4.76</v>
      </c>
      <c r="R10" s="54">
        <v>3.14</v>
      </c>
      <c r="S10" s="55"/>
      <c r="T10" s="56" t="s">
        <v>20</v>
      </c>
      <c r="U10" s="54">
        <v>0.53</v>
      </c>
      <c r="V10" s="55"/>
    </row>
    <row r="11" spans="1:22" ht="18" customHeight="1">
      <c r="A11" s="57">
        <v>2532</v>
      </c>
      <c r="B11" s="58">
        <f t="shared" si="0"/>
        <v>248.896</v>
      </c>
      <c r="C11" s="59">
        <v>125.28</v>
      </c>
      <c r="D11" s="60">
        <v>34483</v>
      </c>
      <c r="E11" s="58">
        <f t="shared" si="1"/>
        <v>247.466</v>
      </c>
      <c r="F11" s="59">
        <v>88.8</v>
      </c>
      <c r="G11" s="61">
        <v>34483</v>
      </c>
      <c r="H11" s="66">
        <f aca="true" t="shared" si="3" ref="H11:H25">$Q$5+T11</f>
        <v>242.136</v>
      </c>
      <c r="I11" s="59">
        <v>0</v>
      </c>
      <c r="J11" s="60">
        <v>37304</v>
      </c>
      <c r="K11" s="58">
        <f t="shared" si="2"/>
        <v>242.376</v>
      </c>
      <c r="L11" s="59">
        <v>0.06</v>
      </c>
      <c r="M11" s="61">
        <v>34393</v>
      </c>
      <c r="N11" s="64">
        <v>89.58</v>
      </c>
      <c r="O11" s="65">
        <v>2.8405549260000003</v>
      </c>
      <c r="Q11" s="54">
        <v>6.98</v>
      </c>
      <c r="R11" s="54">
        <v>5.55</v>
      </c>
      <c r="S11" s="55"/>
      <c r="T11" s="67">
        <v>0.22</v>
      </c>
      <c r="U11" s="54">
        <v>0.46</v>
      </c>
      <c r="V11" s="55"/>
    </row>
    <row r="12" spans="1:22" ht="18" customHeight="1">
      <c r="A12" s="57">
        <v>2533</v>
      </c>
      <c r="B12" s="58">
        <f t="shared" si="0"/>
        <v>246.33599999999998</v>
      </c>
      <c r="C12" s="59">
        <v>60.96</v>
      </c>
      <c r="D12" s="60">
        <v>34633</v>
      </c>
      <c r="E12" s="58">
        <f t="shared" si="1"/>
        <v>245.58599999999998</v>
      </c>
      <c r="F12" s="59">
        <v>45.82</v>
      </c>
      <c r="G12" s="61">
        <v>34633</v>
      </c>
      <c r="H12" s="66">
        <f t="shared" si="3"/>
        <v>242.356</v>
      </c>
      <c r="I12" s="63">
        <v>0.06</v>
      </c>
      <c r="J12" s="60">
        <v>37340</v>
      </c>
      <c r="K12" s="58">
        <f t="shared" si="2"/>
        <v>242.356</v>
      </c>
      <c r="L12" s="59">
        <v>0.06</v>
      </c>
      <c r="M12" s="61">
        <v>34421</v>
      </c>
      <c r="N12" s="64">
        <v>98.12</v>
      </c>
      <c r="O12" s="65">
        <v>3.1113557639999994</v>
      </c>
      <c r="Q12" s="54">
        <v>4.42</v>
      </c>
      <c r="R12" s="54">
        <v>3.67</v>
      </c>
      <c r="S12" s="55"/>
      <c r="T12" s="54">
        <v>0.44</v>
      </c>
      <c r="U12" s="54">
        <v>0.44</v>
      </c>
      <c r="V12" s="55"/>
    </row>
    <row r="13" spans="1:22" ht="18" customHeight="1">
      <c r="A13" s="57">
        <v>2534</v>
      </c>
      <c r="B13" s="58">
        <f t="shared" si="0"/>
        <v>247.006</v>
      </c>
      <c r="C13" s="59">
        <v>80.16</v>
      </c>
      <c r="D13" s="60">
        <v>34459</v>
      </c>
      <c r="E13" s="58">
        <f t="shared" si="1"/>
        <v>245.726</v>
      </c>
      <c r="F13" s="59">
        <v>51.22</v>
      </c>
      <c r="G13" s="61">
        <v>34459</v>
      </c>
      <c r="H13" s="66">
        <f t="shared" si="3"/>
        <v>242.316</v>
      </c>
      <c r="I13" s="59">
        <v>0</v>
      </c>
      <c r="J13" s="60">
        <v>34443</v>
      </c>
      <c r="K13" s="58">
        <f t="shared" si="2"/>
        <v>242.33599999999998</v>
      </c>
      <c r="L13" s="59">
        <v>0</v>
      </c>
      <c r="M13" s="61">
        <v>34443</v>
      </c>
      <c r="N13" s="64">
        <v>68.52</v>
      </c>
      <c r="O13" s="65">
        <v>2.172748644</v>
      </c>
      <c r="Q13" s="54">
        <v>5.09</v>
      </c>
      <c r="R13" s="54">
        <v>3.81</v>
      </c>
      <c r="S13" s="55"/>
      <c r="T13" s="54">
        <v>0.4</v>
      </c>
      <c r="U13" s="54">
        <v>0.42</v>
      </c>
      <c r="V13" s="55"/>
    </row>
    <row r="14" spans="1:22" ht="18" customHeight="1">
      <c r="A14" s="57">
        <v>2535</v>
      </c>
      <c r="B14" s="58">
        <f t="shared" si="0"/>
        <v>248.096</v>
      </c>
      <c r="C14" s="59">
        <v>161</v>
      </c>
      <c r="D14" s="60">
        <v>34578</v>
      </c>
      <c r="E14" s="58">
        <f t="shared" si="1"/>
        <v>245.166</v>
      </c>
      <c r="F14" s="59">
        <v>39.75</v>
      </c>
      <c r="G14" s="61">
        <v>34578</v>
      </c>
      <c r="H14" s="66">
        <f t="shared" si="3"/>
        <v>242.36599999999999</v>
      </c>
      <c r="I14" s="63">
        <v>0.12</v>
      </c>
      <c r="J14" s="60">
        <v>34490</v>
      </c>
      <c r="K14" s="58">
        <f t="shared" si="2"/>
        <v>242.36599999999999</v>
      </c>
      <c r="L14" s="59">
        <v>0.12</v>
      </c>
      <c r="M14" s="61">
        <v>34490</v>
      </c>
      <c r="N14" s="64">
        <v>54.59</v>
      </c>
      <c r="O14" s="65">
        <v>1.731032523</v>
      </c>
      <c r="Q14" s="54">
        <v>6.18</v>
      </c>
      <c r="R14" s="54">
        <v>3.25</v>
      </c>
      <c r="S14" s="55"/>
      <c r="T14" s="54">
        <v>0.45</v>
      </c>
      <c r="U14" s="54">
        <v>0.45</v>
      </c>
      <c r="V14" s="55"/>
    </row>
    <row r="15" spans="1:22" ht="18" customHeight="1">
      <c r="A15" s="57">
        <v>2536</v>
      </c>
      <c r="B15" s="58">
        <f t="shared" si="0"/>
        <v>244.766</v>
      </c>
      <c r="C15" s="59">
        <v>34.17</v>
      </c>
      <c r="D15" s="60">
        <v>34578</v>
      </c>
      <c r="E15" s="58">
        <f t="shared" si="1"/>
        <v>243.936</v>
      </c>
      <c r="F15" s="59">
        <v>17.32</v>
      </c>
      <c r="G15" s="61">
        <v>34579</v>
      </c>
      <c r="H15" s="66">
        <f t="shared" si="3"/>
        <v>242.346</v>
      </c>
      <c r="I15" s="63">
        <v>0.06</v>
      </c>
      <c r="J15" s="60">
        <v>34414</v>
      </c>
      <c r="K15" s="58">
        <f t="shared" si="2"/>
        <v>242.346</v>
      </c>
      <c r="L15" s="59">
        <v>0.06</v>
      </c>
      <c r="M15" s="61">
        <v>34413</v>
      </c>
      <c r="N15" s="64">
        <v>23.17</v>
      </c>
      <c r="O15" s="65">
        <v>0.734713749</v>
      </c>
      <c r="Q15" s="54">
        <v>2.85</v>
      </c>
      <c r="R15" s="54">
        <v>2.02</v>
      </c>
      <c r="S15" s="55"/>
      <c r="T15" s="54">
        <v>0.43</v>
      </c>
      <c r="U15" s="54">
        <v>0.43</v>
      </c>
      <c r="V15" s="55"/>
    </row>
    <row r="16" spans="1:22" ht="18" customHeight="1">
      <c r="A16" s="57">
        <v>2537</v>
      </c>
      <c r="B16" s="58">
        <f t="shared" si="0"/>
        <v>250.656</v>
      </c>
      <c r="C16" s="59">
        <v>331.8</v>
      </c>
      <c r="D16" s="60">
        <v>36372</v>
      </c>
      <c r="E16" s="58">
        <f t="shared" si="1"/>
        <v>247.716</v>
      </c>
      <c r="F16" s="63">
        <v>140.6</v>
      </c>
      <c r="G16" s="61">
        <v>36357</v>
      </c>
      <c r="H16" s="66">
        <f t="shared" si="3"/>
        <v>242.346</v>
      </c>
      <c r="I16" s="63">
        <v>0.14</v>
      </c>
      <c r="J16" s="60">
        <v>36262</v>
      </c>
      <c r="K16" s="58">
        <f t="shared" si="2"/>
        <v>242.356</v>
      </c>
      <c r="L16" s="63">
        <v>0.14</v>
      </c>
      <c r="M16" s="61">
        <v>36263</v>
      </c>
      <c r="N16" s="64">
        <v>278.887</v>
      </c>
      <c r="O16" s="68">
        <v>8.84</v>
      </c>
      <c r="Q16" s="54">
        <v>8.74</v>
      </c>
      <c r="R16" s="54">
        <v>5.8</v>
      </c>
      <c r="S16" s="55"/>
      <c r="T16" s="54">
        <v>0.43</v>
      </c>
      <c r="U16" s="54">
        <v>0.44</v>
      </c>
      <c r="V16" s="55"/>
    </row>
    <row r="17" spans="1:22" ht="18" customHeight="1">
      <c r="A17" s="57">
        <v>2538</v>
      </c>
      <c r="B17" s="58">
        <f t="shared" si="0"/>
        <v>248.86599999999999</v>
      </c>
      <c r="C17" s="59">
        <v>197.25</v>
      </c>
      <c r="D17" s="60">
        <v>35677</v>
      </c>
      <c r="E17" s="58">
        <f t="shared" si="1"/>
        <v>248.30599999999998</v>
      </c>
      <c r="F17" s="63">
        <v>172.05</v>
      </c>
      <c r="G17" s="61">
        <v>35677</v>
      </c>
      <c r="H17" s="66">
        <f t="shared" si="3"/>
        <v>242.626</v>
      </c>
      <c r="I17" s="63">
        <v>0.11</v>
      </c>
      <c r="J17" s="60">
        <v>36316</v>
      </c>
      <c r="K17" s="58">
        <f t="shared" si="2"/>
        <v>242.626</v>
      </c>
      <c r="L17" s="63">
        <v>0.11</v>
      </c>
      <c r="M17" s="61">
        <v>35586</v>
      </c>
      <c r="N17" s="64">
        <v>241.896</v>
      </c>
      <c r="O17" s="68">
        <v>7.65</v>
      </c>
      <c r="Q17" s="54">
        <v>6.95</v>
      </c>
      <c r="R17" s="54">
        <v>6.39</v>
      </c>
      <c r="S17" s="55"/>
      <c r="T17" s="54">
        <v>0.71</v>
      </c>
      <c r="U17" s="54">
        <v>0.71</v>
      </c>
      <c r="V17" s="55"/>
    </row>
    <row r="18" spans="1:22" ht="18" customHeight="1">
      <c r="A18" s="57">
        <v>2539</v>
      </c>
      <c r="B18" s="58">
        <f t="shared" si="0"/>
        <v>248.666</v>
      </c>
      <c r="C18" s="59">
        <v>235</v>
      </c>
      <c r="D18" s="60">
        <v>36418</v>
      </c>
      <c r="E18" s="58">
        <f t="shared" si="1"/>
        <v>247.096</v>
      </c>
      <c r="F18" s="63">
        <v>103.5</v>
      </c>
      <c r="G18" s="61">
        <v>36418</v>
      </c>
      <c r="H18" s="66">
        <f t="shared" si="3"/>
        <v>242.61599999999999</v>
      </c>
      <c r="I18" s="59">
        <v>1.25</v>
      </c>
      <c r="J18" s="60">
        <v>36515</v>
      </c>
      <c r="K18" s="58">
        <f t="shared" si="2"/>
        <v>242.61599999999999</v>
      </c>
      <c r="L18" s="63">
        <v>1.25</v>
      </c>
      <c r="M18" s="61">
        <v>36515</v>
      </c>
      <c r="N18" s="64">
        <v>203.918</v>
      </c>
      <c r="O18" s="68">
        <v>6.47</v>
      </c>
      <c r="Q18" s="54">
        <v>6.75</v>
      </c>
      <c r="R18" s="54">
        <v>5.18</v>
      </c>
      <c r="S18" s="55"/>
      <c r="T18" s="54">
        <v>0.7</v>
      </c>
      <c r="U18" s="54">
        <v>0.7</v>
      </c>
      <c r="V18" s="55"/>
    </row>
    <row r="19" spans="1:22" ht="18" customHeight="1">
      <c r="A19" s="57">
        <v>2540</v>
      </c>
      <c r="B19" s="58">
        <f t="shared" si="0"/>
        <v>246.346</v>
      </c>
      <c r="C19" s="59">
        <v>73.64</v>
      </c>
      <c r="D19" s="60">
        <v>36402</v>
      </c>
      <c r="E19" s="58">
        <f t="shared" si="1"/>
        <v>245.746</v>
      </c>
      <c r="F19" s="63">
        <v>57.11</v>
      </c>
      <c r="G19" s="61">
        <v>36402</v>
      </c>
      <c r="H19" s="66">
        <f t="shared" si="3"/>
        <v>242.756</v>
      </c>
      <c r="I19" s="59">
        <v>0.3</v>
      </c>
      <c r="J19" s="60">
        <v>36320</v>
      </c>
      <c r="K19" s="58">
        <f t="shared" si="2"/>
        <v>242.756</v>
      </c>
      <c r="L19" s="59">
        <v>0.3</v>
      </c>
      <c r="M19" s="61">
        <v>36296</v>
      </c>
      <c r="N19" s="64">
        <v>80.308</v>
      </c>
      <c r="O19" s="68">
        <v>2.55</v>
      </c>
      <c r="Q19" s="54">
        <v>4.43</v>
      </c>
      <c r="R19" s="54">
        <v>3.83</v>
      </c>
      <c r="S19" s="55"/>
      <c r="T19" s="54">
        <v>0.84</v>
      </c>
      <c r="U19" s="54">
        <v>0.84</v>
      </c>
      <c r="V19" s="55"/>
    </row>
    <row r="20" spans="1:22" ht="18" customHeight="1">
      <c r="A20" s="57">
        <v>2541</v>
      </c>
      <c r="B20" s="58">
        <f t="shared" si="0"/>
        <v>248.11599999999999</v>
      </c>
      <c r="C20" s="59">
        <v>143.1</v>
      </c>
      <c r="D20" s="60">
        <v>36413</v>
      </c>
      <c r="E20" s="58">
        <f t="shared" si="1"/>
        <v>247.856</v>
      </c>
      <c r="F20" s="63">
        <v>130.1</v>
      </c>
      <c r="G20" s="61">
        <v>36413</v>
      </c>
      <c r="H20" s="66">
        <f t="shared" si="3"/>
        <v>242.61599999999999</v>
      </c>
      <c r="I20" s="59">
        <v>0.05</v>
      </c>
      <c r="J20" s="60">
        <v>36291</v>
      </c>
      <c r="K20" s="58">
        <f t="shared" si="2"/>
        <v>242.61599999999999</v>
      </c>
      <c r="L20" s="63">
        <v>0.05</v>
      </c>
      <c r="M20" s="61">
        <v>36266</v>
      </c>
      <c r="N20" s="64">
        <v>76.679</v>
      </c>
      <c r="O20" s="68">
        <v>2.43</v>
      </c>
      <c r="Q20" s="54">
        <v>6.2</v>
      </c>
      <c r="R20" s="54">
        <v>5.94</v>
      </c>
      <c r="S20" s="55"/>
      <c r="T20" s="54">
        <v>0.7</v>
      </c>
      <c r="U20" s="54">
        <v>0.7</v>
      </c>
      <c r="V20" s="55"/>
    </row>
    <row r="21" spans="1:22" ht="18" customHeight="1">
      <c r="A21" s="57">
        <v>2542</v>
      </c>
      <c r="B21" s="58">
        <f t="shared" si="0"/>
        <v>248.526</v>
      </c>
      <c r="C21" s="59">
        <v>172.24</v>
      </c>
      <c r="D21" s="60">
        <v>37157</v>
      </c>
      <c r="E21" s="58">
        <f t="shared" si="1"/>
        <v>247.596</v>
      </c>
      <c r="F21" s="63">
        <v>133.52</v>
      </c>
      <c r="G21" s="61">
        <v>37157</v>
      </c>
      <c r="H21" s="66">
        <f t="shared" si="3"/>
        <v>242.706</v>
      </c>
      <c r="I21" s="63">
        <v>0.05</v>
      </c>
      <c r="J21" s="60">
        <v>36947</v>
      </c>
      <c r="K21" s="58">
        <f t="shared" si="2"/>
        <v>242.706</v>
      </c>
      <c r="L21" s="63">
        <v>0.05</v>
      </c>
      <c r="M21" s="61">
        <v>36947</v>
      </c>
      <c r="N21" s="64">
        <v>131.7</v>
      </c>
      <c r="O21" s="68">
        <v>4.16</v>
      </c>
      <c r="Q21" s="54">
        <v>6.61</v>
      </c>
      <c r="R21" s="54">
        <v>5.68</v>
      </c>
      <c r="S21" s="55"/>
      <c r="T21" s="54">
        <v>0.79</v>
      </c>
      <c r="U21" s="54">
        <v>0.79</v>
      </c>
      <c r="V21" s="55"/>
    </row>
    <row r="22" spans="1:22" ht="18" customHeight="1">
      <c r="A22" s="57">
        <v>2543</v>
      </c>
      <c r="B22" s="58">
        <f t="shared" si="0"/>
        <v>246.956</v>
      </c>
      <c r="C22" s="63">
        <v>102.68</v>
      </c>
      <c r="D22" s="60">
        <v>37128</v>
      </c>
      <c r="E22" s="58">
        <f t="shared" si="1"/>
        <v>246.456</v>
      </c>
      <c r="F22" s="63">
        <v>80.08</v>
      </c>
      <c r="G22" s="61">
        <v>37128</v>
      </c>
      <c r="H22" s="66">
        <f t="shared" si="3"/>
        <v>242.716</v>
      </c>
      <c r="I22" s="63">
        <v>0.24</v>
      </c>
      <c r="J22" s="60">
        <v>37007</v>
      </c>
      <c r="K22" s="58">
        <f t="shared" si="2"/>
        <v>242.716</v>
      </c>
      <c r="L22" s="63">
        <v>0.24</v>
      </c>
      <c r="M22" s="61">
        <v>36990</v>
      </c>
      <c r="N22" s="64">
        <v>158.822</v>
      </c>
      <c r="O22" s="68">
        <v>5.04</v>
      </c>
      <c r="Q22" s="54">
        <v>5.04</v>
      </c>
      <c r="R22" s="54">
        <v>4.54</v>
      </c>
      <c r="S22" s="55"/>
      <c r="T22" s="54">
        <v>0.8</v>
      </c>
      <c r="U22" s="54">
        <v>0.8</v>
      </c>
      <c r="V22" s="55"/>
    </row>
    <row r="23" spans="1:22" ht="18" customHeight="1">
      <c r="A23" s="57">
        <v>2544</v>
      </c>
      <c r="B23" s="69">
        <f t="shared" si="0"/>
        <v>251.36599999999999</v>
      </c>
      <c r="C23" s="70">
        <v>514</v>
      </c>
      <c r="D23" s="60">
        <v>37479</v>
      </c>
      <c r="E23" s="58">
        <f t="shared" si="1"/>
        <v>249.246</v>
      </c>
      <c r="F23" s="63">
        <v>264.35</v>
      </c>
      <c r="G23" s="61">
        <v>37480</v>
      </c>
      <c r="H23" s="66">
        <f t="shared" si="3"/>
        <v>242.736</v>
      </c>
      <c r="I23" s="59">
        <v>0.046</v>
      </c>
      <c r="J23" s="60">
        <v>37368</v>
      </c>
      <c r="K23" s="58">
        <f t="shared" si="2"/>
        <v>242.736</v>
      </c>
      <c r="L23" s="63">
        <v>0.29</v>
      </c>
      <c r="M23" s="61">
        <v>37368</v>
      </c>
      <c r="N23" s="64">
        <v>150.191</v>
      </c>
      <c r="O23" s="68">
        <v>4.76</v>
      </c>
      <c r="Q23" s="67">
        <v>9.45</v>
      </c>
      <c r="R23" s="54">
        <v>7.33</v>
      </c>
      <c r="S23" s="55"/>
      <c r="T23" s="54">
        <v>0.82</v>
      </c>
      <c r="U23" s="54">
        <v>0.82</v>
      </c>
      <c r="V23" s="55"/>
    </row>
    <row r="24" spans="1:22" ht="18" customHeight="1">
      <c r="A24" s="57">
        <v>2545</v>
      </c>
      <c r="B24" s="58">
        <f t="shared" si="0"/>
        <v>246.946</v>
      </c>
      <c r="C24" s="63">
        <v>85.44</v>
      </c>
      <c r="D24" s="60">
        <v>37509</v>
      </c>
      <c r="E24" s="58">
        <f t="shared" si="1"/>
        <v>245.986</v>
      </c>
      <c r="F24" s="63">
        <v>59.12</v>
      </c>
      <c r="G24" s="61">
        <v>37521</v>
      </c>
      <c r="H24" s="66">
        <f t="shared" si="3"/>
        <v>242.86599999999999</v>
      </c>
      <c r="I24" s="63">
        <v>0.14</v>
      </c>
      <c r="J24" s="60">
        <v>37376</v>
      </c>
      <c r="K24" s="58">
        <f t="shared" si="2"/>
        <v>242.86599999999999</v>
      </c>
      <c r="L24" s="63">
        <v>0.14</v>
      </c>
      <c r="M24" s="61">
        <v>37376</v>
      </c>
      <c r="N24" s="64">
        <v>169.344</v>
      </c>
      <c r="O24" s="65">
        <v>5.3698474368</v>
      </c>
      <c r="Q24" s="54">
        <v>5.03</v>
      </c>
      <c r="R24" s="54">
        <v>4.07</v>
      </c>
      <c r="S24" s="55"/>
      <c r="T24" s="54">
        <v>0.95</v>
      </c>
      <c r="U24" s="54">
        <v>0.95</v>
      </c>
      <c r="V24" s="55"/>
    </row>
    <row r="25" spans="1:22" ht="18" customHeight="1">
      <c r="A25" s="57">
        <v>2546</v>
      </c>
      <c r="B25" s="64">
        <f t="shared" si="0"/>
        <v>247.11599999999999</v>
      </c>
      <c r="C25" s="59">
        <v>94.9</v>
      </c>
      <c r="D25" s="60">
        <v>37512</v>
      </c>
      <c r="E25" s="58">
        <f t="shared" si="1"/>
        <v>246.216</v>
      </c>
      <c r="F25" s="59">
        <v>67.1</v>
      </c>
      <c r="G25" s="61">
        <v>37513</v>
      </c>
      <c r="H25" s="66">
        <f t="shared" si="3"/>
        <v>242.86599999999999</v>
      </c>
      <c r="I25" s="63">
        <v>0.32</v>
      </c>
      <c r="J25" s="60">
        <v>37346</v>
      </c>
      <c r="K25" s="58">
        <f t="shared" si="2"/>
        <v>242.86599999999999</v>
      </c>
      <c r="L25" s="63">
        <v>0.32</v>
      </c>
      <c r="M25" s="61">
        <v>37346</v>
      </c>
      <c r="N25" s="62">
        <v>100.82</v>
      </c>
      <c r="O25" s="68">
        <v>3.2</v>
      </c>
      <c r="Q25" s="54">
        <v>5.2</v>
      </c>
      <c r="R25" s="54">
        <v>4.3</v>
      </c>
      <c r="S25" s="55"/>
      <c r="T25" s="54">
        <v>0.95</v>
      </c>
      <c r="U25" s="55">
        <v>0.95</v>
      </c>
      <c r="V25" s="55"/>
    </row>
    <row r="26" spans="1:22" ht="18" customHeight="1">
      <c r="A26" s="57">
        <v>2547</v>
      </c>
      <c r="B26" s="62">
        <v>249.92</v>
      </c>
      <c r="C26" s="63">
        <v>250.6</v>
      </c>
      <c r="D26" s="60">
        <v>38154</v>
      </c>
      <c r="E26" s="71">
        <v>248.386</v>
      </c>
      <c r="F26" s="59">
        <v>184</v>
      </c>
      <c r="G26" s="61">
        <v>38154</v>
      </c>
      <c r="H26" s="72">
        <v>242.836</v>
      </c>
      <c r="I26" s="63">
        <v>0.22</v>
      </c>
      <c r="J26" s="61">
        <v>38100</v>
      </c>
      <c r="K26" s="71">
        <v>242.836</v>
      </c>
      <c r="L26" s="63">
        <v>0.22</v>
      </c>
      <c r="M26" s="61">
        <v>38100</v>
      </c>
      <c r="N26" s="62">
        <v>165.88</v>
      </c>
      <c r="O26" s="68">
        <v>5.26</v>
      </c>
      <c r="Q26" s="54">
        <f>B26-Q5</f>
        <v>8.00399999999999</v>
      </c>
      <c r="R26" s="55"/>
      <c r="S26" s="55"/>
      <c r="T26" s="54">
        <f>H26-Q5</f>
        <v>0.9200000000000159</v>
      </c>
      <c r="U26" s="55"/>
      <c r="V26" s="55"/>
    </row>
    <row r="27" spans="1:22" ht="18" customHeight="1">
      <c r="A27" s="57">
        <v>2548</v>
      </c>
      <c r="B27" s="58">
        <v>249.436</v>
      </c>
      <c r="C27" s="63">
        <v>150.75</v>
      </c>
      <c r="D27" s="61">
        <v>38988</v>
      </c>
      <c r="E27" s="71">
        <v>249.436</v>
      </c>
      <c r="F27" s="63">
        <v>150.75</v>
      </c>
      <c r="G27" s="61">
        <v>38988</v>
      </c>
      <c r="H27" s="71">
        <v>242.866</v>
      </c>
      <c r="I27" s="63">
        <v>0.59</v>
      </c>
      <c r="J27" s="61">
        <v>38863</v>
      </c>
      <c r="K27" s="71">
        <v>242.866</v>
      </c>
      <c r="L27" s="63">
        <v>0.59</v>
      </c>
      <c r="M27" s="61">
        <v>38863</v>
      </c>
      <c r="N27" s="64">
        <v>234.36691199999996</v>
      </c>
      <c r="O27" s="65">
        <v>7.4521428571428565</v>
      </c>
      <c r="Q27" s="54">
        <f>B27-Q5</f>
        <v>7.52000000000001</v>
      </c>
      <c r="R27" s="55"/>
      <c r="S27" s="55"/>
      <c r="T27" s="54">
        <f>H27-$Q$5</f>
        <v>0.950000000000017</v>
      </c>
      <c r="U27" s="55"/>
      <c r="V27" s="55"/>
    </row>
    <row r="28" spans="1:22" ht="18" customHeight="1">
      <c r="A28" s="57">
        <v>2549</v>
      </c>
      <c r="B28" s="64">
        <f>6.8+Q5</f>
        <v>248.716</v>
      </c>
      <c r="C28" s="63">
        <v>146.96</v>
      </c>
      <c r="D28" s="61">
        <v>38860</v>
      </c>
      <c r="E28" s="71">
        <f>5.95+Q5</f>
        <v>247.86599999999999</v>
      </c>
      <c r="F28" s="63">
        <v>115.19</v>
      </c>
      <c r="G28" s="61">
        <v>38860</v>
      </c>
      <c r="H28" s="62">
        <f>1.02+Q5</f>
        <v>242.936</v>
      </c>
      <c r="I28" s="59">
        <v>0.74</v>
      </c>
      <c r="J28" s="61">
        <v>38845</v>
      </c>
      <c r="K28" s="71">
        <f>1.02+Q5</f>
        <v>242.936</v>
      </c>
      <c r="L28" s="63">
        <v>0.74</v>
      </c>
      <c r="M28" s="61">
        <v>38845</v>
      </c>
      <c r="N28" s="62" t="s">
        <v>20</v>
      </c>
      <c r="O28" s="68" t="s">
        <v>20</v>
      </c>
      <c r="Q28" s="54">
        <f>B28-Q5</f>
        <v>6.800000000000011</v>
      </c>
      <c r="R28" s="55"/>
      <c r="S28" s="55"/>
      <c r="T28" s="54">
        <f>H28-$Q$5</f>
        <v>1.0200000000000102</v>
      </c>
      <c r="U28" s="55"/>
      <c r="V28" s="55"/>
    </row>
    <row r="29" spans="1:22" ht="18" customHeight="1">
      <c r="A29" s="57">
        <v>2550</v>
      </c>
      <c r="B29" s="73">
        <f>3.38+Q5</f>
        <v>245.296</v>
      </c>
      <c r="C29" s="63" t="s">
        <v>20</v>
      </c>
      <c r="D29" s="61">
        <v>38966</v>
      </c>
      <c r="E29" s="71" t="s">
        <v>20</v>
      </c>
      <c r="F29" s="63" t="s">
        <v>20</v>
      </c>
      <c r="G29" s="61" t="s">
        <v>20</v>
      </c>
      <c r="H29" s="73">
        <f>1.02+Q5</f>
        <v>242.936</v>
      </c>
      <c r="I29" s="63" t="s">
        <v>20</v>
      </c>
      <c r="J29" s="61">
        <v>38825</v>
      </c>
      <c r="K29" s="71" t="s">
        <v>20</v>
      </c>
      <c r="L29" s="63" t="s">
        <v>20</v>
      </c>
      <c r="M29" s="61" t="s">
        <v>20</v>
      </c>
      <c r="N29" s="62" t="s">
        <v>20</v>
      </c>
      <c r="O29" s="68" t="s">
        <v>20</v>
      </c>
      <c r="Q29" s="54">
        <f>B29-Q5</f>
        <v>3.3799999999999955</v>
      </c>
      <c r="R29" s="55"/>
      <c r="S29" s="55"/>
      <c r="T29" s="54">
        <f aca="true" t="shared" si="4" ref="T29:T38">H29-$Q$5</f>
        <v>1.0200000000000102</v>
      </c>
      <c r="U29" s="55"/>
      <c r="V29" s="55"/>
    </row>
    <row r="30" spans="1:22" ht="18" customHeight="1">
      <c r="A30" s="57">
        <v>2551</v>
      </c>
      <c r="B30" s="74">
        <v>246.27</v>
      </c>
      <c r="C30" s="63" t="s">
        <v>20</v>
      </c>
      <c r="D30" s="61">
        <v>38978</v>
      </c>
      <c r="E30" s="75">
        <v>245.91</v>
      </c>
      <c r="F30" s="63" t="s">
        <v>20</v>
      </c>
      <c r="G30" s="61">
        <v>38978</v>
      </c>
      <c r="H30" s="74">
        <v>243.02</v>
      </c>
      <c r="I30" s="63" t="s">
        <v>20</v>
      </c>
      <c r="J30" s="76">
        <v>59</v>
      </c>
      <c r="K30" s="75">
        <v>243.02</v>
      </c>
      <c r="L30" s="63" t="s">
        <v>20</v>
      </c>
      <c r="M30" s="76">
        <v>59</v>
      </c>
      <c r="N30" s="71" t="s">
        <v>20</v>
      </c>
      <c r="O30" s="77" t="s">
        <v>20</v>
      </c>
      <c r="Q30" s="54">
        <f>B30-Q5</f>
        <v>4.354000000000013</v>
      </c>
      <c r="R30" s="55"/>
      <c r="S30" s="55"/>
      <c r="T30" s="54">
        <f t="shared" si="4"/>
        <v>1.1040000000000134</v>
      </c>
      <c r="U30" s="55"/>
      <c r="V30" s="55"/>
    </row>
    <row r="31" spans="1:22" ht="18" customHeight="1">
      <c r="A31" s="57">
        <v>2552</v>
      </c>
      <c r="B31" s="73">
        <v>247.166</v>
      </c>
      <c r="C31" s="63" t="s">
        <v>20</v>
      </c>
      <c r="D31" s="61">
        <v>38977</v>
      </c>
      <c r="E31" s="71" t="s">
        <v>20</v>
      </c>
      <c r="F31" s="63" t="s">
        <v>20</v>
      </c>
      <c r="G31" s="61" t="s">
        <v>20</v>
      </c>
      <c r="H31" s="73">
        <v>242.916</v>
      </c>
      <c r="I31" s="63" t="s">
        <v>20</v>
      </c>
      <c r="J31" s="76">
        <v>136</v>
      </c>
      <c r="K31" s="71" t="s">
        <v>20</v>
      </c>
      <c r="L31" s="62" t="s">
        <v>20</v>
      </c>
      <c r="M31" s="62" t="s">
        <v>20</v>
      </c>
      <c r="N31" s="71" t="s">
        <v>20</v>
      </c>
      <c r="O31" s="68" t="s">
        <v>20</v>
      </c>
      <c r="Q31" s="54">
        <f>B31-Q5</f>
        <v>5.25</v>
      </c>
      <c r="R31" s="55"/>
      <c r="S31" s="55"/>
      <c r="T31" s="54">
        <f t="shared" si="4"/>
        <v>1</v>
      </c>
      <c r="U31" s="55"/>
      <c r="V31" s="55"/>
    </row>
    <row r="32" spans="1:22" ht="18" customHeight="1">
      <c r="A32" s="57">
        <v>2553</v>
      </c>
      <c r="B32" s="73">
        <v>248.806</v>
      </c>
      <c r="C32" s="63" t="s">
        <v>20</v>
      </c>
      <c r="D32" s="60">
        <v>241</v>
      </c>
      <c r="E32" s="78">
        <v>248.367</v>
      </c>
      <c r="F32" s="63" t="s">
        <v>20</v>
      </c>
      <c r="G32" s="61">
        <v>242</v>
      </c>
      <c r="H32" s="73">
        <v>243.016</v>
      </c>
      <c r="I32" s="63" t="s">
        <v>20</v>
      </c>
      <c r="J32" s="76">
        <v>40274</v>
      </c>
      <c r="K32" s="78">
        <v>243.016</v>
      </c>
      <c r="L32" s="63" t="s">
        <v>20</v>
      </c>
      <c r="M32" s="79">
        <v>40274</v>
      </c>
      <c r="N32" s="62" t="s">
        <v>20</v>
      </c>
      <c r="O32" s="68" t="s">
        <v>20</v>
      </c>
      <c r="Q32" s="54">
        <f aca="true" t="shared" si="5" ref="Q32:Q38">B32-$Q$5</f>
        <v>6.890000000000015</v>
      </c>
      <c r="R32" s="55"/>
      <c r="S32" s="55"/>
      <c r="T32" s="54">
        <f t="shared" si="4"/>
        <v>1.0999999999999943</v>
      </c>
      <c r="U32" s="55"/>
      <c r="V32" s="55"/>
    </row>
    <row r="33" spans="1:22" ht="18" customHeight="1">
      <c r="A33" s="57">
        <v>2554</v>
      </c>
      <c r="B33" s="73">
        <v>248.976</v>
      </c>
      <c r="C33" s="59" t="s">
        <v>20</v>
      </c>
      <c r="D33" s="60">
        <v>40755</v>
      </c>
      <c r="E33" s="78">
        <v>248.516</v>
      </c>
      <c r="F33" s="59" t="s">
        <v>20</v>
      </c>
      <c r="G33" s="61">
        <v>40756</v>
      </c>
      <c r="H33" s="73">
        <v>243.165</v>
      </c>
      <c r="I33" s="59" t="s">
        <v>20</v>
      </c>
      <c r="J33" s="76">
        <v>40625</v>
      </c>
      <c r="K33" s="78">
        <v>243.17</v>
      </c>
      <c r="L33" s="59" t="s">
        <v>20</v>
      </c>
      <c r="M33" s="79">
        <v>40625</v>
      </c>
      <c r="N33" s="64" t="s">
        <v>20</v>
      </c>
      <c r="O33" s="65" t="s">
        <v>20</v>
      </c>
      <c r="Q33" s="54">
        <f t="shared" si="5"/>
        <v>7.060000000000002</v>
      </c>
      <c r="R33" s="55"/>
      <c r="S33" s="55"/>
      <c r="T33" s="54">
        <f t="shared" si="4"/>
        <v>1.2489999999999952</v>
      </c>
      <c r="U33" s="55"/>
      <c r="V33" s="55"/>
    </row>
    <row r="34" spans="1:22" ht="18" customHeight="1">
      <c r="A34" s="57">
        <v>2555</v>
      </c>
      <c r="B34" s="73">
        <v>248.416</v>
      </c>
      <c r="C34" s="59" t="s">
        <v>20</v>
      </c>
      <c r="D34" s="60">
        <v>41159</v>
      </c>
      <c r="E34" s="78">
        <v>247.28</v>
      </c>
      <c r="F34" s="59" t="s">
        <v>20</v>
      </c>
      <c r="G34" s="61">
        <v>41161</v>
      </c>
      <c r="H34" s="73">
        <v>242.93</v>
      </c>
      <c r="I34" s="59" t="s">
        <v>20</v>
      </c>
      <c r="J34" s="76">
        <v>40989</v>
      </c>
      <c r="K34" s="78">
        <v>242.93</v>
      </c>
      <c r="L34" s="59" t="s">
        <v>20</v>
      </c>
      <c r="M34" s="79">
        <v>40989</v>
      </c>
      <c r="N34" s="64" t="s">
        <v>20</v>
      </c>
      <c r="O34" s="65" t="s">
        <v>20</v>
      </c>
      <c r="Q34" s="54">
        <f t="shared" si="5"/>
        <v>6.5</v>
      </c>
      <c r="R34" s="55"/>
      <c r="S34" s="55"/>
      <c r="T34" s="54">
        <f t="shared" si="4"/>
        <v>1.01400000000001</v>
      </c>
      <c r="U34" s="55"/>
      <c r="V34" s="55"/>
    </row>
    <row r="35" spans="1:22" ht="18" customHeight="1">
      <c r="A35" s="57">
        <v>2556</v>
      </c>
      <c r="B35" s="73">
        <v>248.15</v>
      </c>
      <c r="C35" s="59" t="s">
        <v>20</v>
      </c>
      <c r="D35" s="60">
        <v>41517</v>
      </c>
      <c r="E35" s="78">
        <v>247.35</v>
      </c>
      <c r="F35" s="59" t="s">
        <v>20</v>
      </c>
      <c r="G35" s="61">
        <v>41517</v>
      </c>
      <c r="H35" s="73">
        <v>243.1</v>
      </c>
      <c r="I35" s="59" t="s">
        <v>20</v>
      </c>
      <c r="J35" s="76">
        <v>41426</v>
      </c>
      <c r="K35" s="78">
        <v>243.1</v>
      </c>
      <c r="L35" s="59" t="s">
        <v>20</v>
      </c>
      <c r="M35" s="79">
        <v>41426</v>
      </c>
      <c r="N35" s="64" t="s">
        <v>20</v>
      </c>
      <c r="O35" s="65" t="s">
        <v>20</v>
      </c>
      <c r="Q35" s="54">
        <f t="shared" si="5"/>
        <v>6.234000000000009</v>
      </c>
      <c r="R35" s="55"/>
      <c r="S35" s="55"/>
      <c r="T35" s="54">
        <f t="shared" si="4"/>
        <v>1.1839999999999975</v>
      </c>
      <c r="U35" s="55"/>
      <c r="V35" s="55"/>
    </row>
    <row r="36" spans="1:20" ht="18" customHeight="1">
      <c r="A36" s="57">
        <v>2557</v>
      </c>
      <c r="B36" s="73">
        <v>245.516</v>
      </c>
      <c r="C36" s="59" t="s">
        <v>20</v>
      </c>
      <c r="D36" s="60">
        <v>41886</v>
      </c>
      <c r="E36" s="78">
        <v>244.833</v>
      </c>
      <c r="F36" s="59" t="s">
        <v>20</v>
      </c>
      <c r="G36" s="61">
        <v>41886</v>
      </c>
      <c r="H36" s="73">
        <v>243.136</v>
      </c>
      <c r="I36" s="59" t="s">
        <v>20</v>
      </c>
      <c r="J36" s="76">
        <v>41623</v>
      </c>
      <c r="K36" s="78">
        <v>243.136</v>
      </c>
      <c r="L36" s="59" t="s">
        <v>20</v>
      </c>
      <c r="M36" s="79">
        <v>41623</v>
      </c>
      <c r="N36" s="64" t="s">
        <v>20</v>
      </c>
      <c r="O36" s="65" t="s">
        <v>20</v>
      </c>
      <c r="Q36" s="80">
        <f t="shared" si="5"/>
        <v>3.5999999999999943</v>
      </c>
      <c r="T36" s="54">
        <f t="shared" si="4"/>
        <v>1.2199999999999989</v>
      </c>
    </row>
    <row r="37" spans="1:20" ht="18" customHeight="1">
      <c r="A37" s="57">
        <v>2558</v>
      </c>
      <c r="B37" s="73">
        <v>247.566</v>
      </c>
      <c r="C37" s="59" t="s">
        <v>20</v>
      </c>
      <c r="D37" s="60">
        <v>42288</v>
      </c>
      <c r="E37" s="78">
        <v>246.208</v>
      </c>
      <c r="F37" s="59" t="s">
        <v>20</v>
      </c>
      <c r="G37" s="61">
        <v>42288</v>
      </c>
      <c r="H37" s="73">
        <v>243.166</v>
      </c>
      <c r="I37" s="59" t="s">
        <v>20</v>
      </c>
      <c r="J37" s="76">
        <v>42201</v>
      </c>
      <c r="K37" s="78">
        <v>243.17</v>
      </c>
      <c r="L37" s="59" t="s">
        <v>20</v>
      </c>
      <c r="M37" s="79">
        <v>42201</v>
      </c>
      <c r="N37" s="64" t="s">
        <v>20</v>
      </c>
      <c r="O37" s="65" t="s">
        <v>20</v>
      </c>
      <c r="Q37" s="80">
        <f t="shared" si="5"/>
        <v>5.650000000000006</v>
      </c>
      <c r="T37" s="54">
        <f t="shared" si="4"/>
        <v>1.25</v>
      </c>
    </row>
    <row r="38" spans="1:20" ht="18" customHeight="1">
      <c r="A38" s="57">
        <v>2559</v>
      </c>
      <c r="B38" s="73">
        <v>249.736</v>
      </c>
      <c r="C38" s="59" t="s">
        <v>20</v>
      </c>
      <c r="D38" s="60">
        <v>42609</v>
      </c>
      <c r="E38" s="78">
        <v>248.24</v>
      </c>
      <c r="F38" s="59" t="s">
        <v>20</v>
      </c>
      <c r="G38" s="61">
        <v>42609</v>
      </c>
      <c r="H38" s="73">
        <v>243.266</v>
      </c>
      <c r="I38" s="59" t="s">
        <v>20</v>
      </c>
      <c r="J38" s="76">
        <v>42431</v>
      </c>
      <c r="K38" s="78">
        <v>243.266</v>
      </c>
      <c r="L38" s="59" t="s">
        <v>20</v>
      </c>
      <c r="M38" s="79">
        <v>42431</v>
      </c>
      <c r="N38" s="64" t="s">
        <v>20</v>
      </c>
      <c r="O38" s="65" t="s">
        <v>20</v>
      </c>
      <c r="Q38" s="54">
        <f t="shared" si="5"/>
        <v>7.819999999999993</v>
      </c>
      <c r="T38" s="54">
        <f t="shared" si="4"/>
        <v>1.3499999999999943</v>
      </c>
    </row>
    <row r="39" spans="1:20" ht="18" customHeight="1">
      <c r="A39" s="57"/>
      <c r="B39" s="73"/>
      <c r="C39" s="59"/>
      <c r="D39" s="60"/>
      <c r="E39" s="78"/>
      <c r="F39" s="59"/>
      <c r="G39" s="61"/>
      <c r="H39" s="73"/>
      <c r="I39" s="59"/>
      <c r="J39" s="76"/>
      <c r="K39" s="78"/>
      <c r="L39" s="59"/>
      <c r="M39" s="79"/>
      <c r="N39" s="64"/>
      <c r="O39" s="65"/>
      <c r="Q39" s="54"/>
      <c r="T39" s="54"/>
    </row>
    <row r="40" spans="1:20" ht="18" customHeight="1">
      <c r="A40" s="57"/>
      <c r="B40" s="73"/>
      <c r="C40" s="81"/>
      <c r="D40" s="82"/>
      <c r="E40" s="78"/>
      <c r="F40" s="81"/>
      <c r="G40" s="83"/>
      <c r="H40" s="73"/>
      <c r="I40" s="81"/>
      <c r="J40" s="84"/>
      <c r="K40" s="78"/>
      <c r="L40" s="81"/>
      <c r="M40" s="85"/>
      <c r="N40" s="73"/>
      <c r="O40" s="83"/>
      <c r="Q40" s="55"/>
      <c r="T40" s="54"/>
    </row>
    <row r="41" spans="1:20" ht="18" customHeight="1">
      <c r="A41" s="57"/>
      <c r="B41" s="73"/>
      <c r="C41" s="81"/>
      <c r="D41" s="82"/>
      <c r="E41" s="78"/>
      <c r="F41" s="81"/>
      <c r="G41" s="83"/>
      <c r="H41" s="73"/>
      <c r="I41" s="81"/>
      <c r="J41" s="84"/>
      <c r="K41" s="78"/>
      <c r="L41" s="81"/>
      <c r="M41" s="85"/>
      <c r="N41" s="73"/>
      <c r="O41" s="83"/>
      <c r="Q41" s="55"/>
      <c r="T41" s="54"/>
    </row>
    <row r="42" spans="1:20" s="86" customFormat="1" ht="18" customHeight="1">
      <c r="A42" s="57"/>
      <c r="B42" s="73"/>
      <c r="C42" s="81"/>
      <c r="D42" s="82"/>
      <c r="E42" s="78"/>
      <c r="F42" s="81"/>
      <c r="G42" s="83"/>
      <c r="H42" s="73"/>
      <c r="I42" s="81"/>
      <c r="J42" s="84"/>
      <c r="K42" s="78"/>
      <c r="L42" s="81"/>
      <c r="M42" s="85"/>
      <c r="N42" s="73"/>
      <c r="O42" s="83"/>
      <c r="Q42" s="87"/>
      <c r="T42" s="54"/>
    </row>
    <row r="43" spans="1:20" ht="22.5" customHeight="1">
      <c r="A43" s="88"/>
      <c r="B43" s="89"/>
      <c r="C43" s="90" t="s">
        <v>21</v>
      </c>
      <c r="D43" s="91"/>
      <c r="E43" s="92"/>
      <c r="F43" s="93"/>
      <c r="G43" s="94"/>
      <c r="H43" s="89"/>
      <c r="I43" s="93"/>
      <c r="J43" s="91"/>
      <c r="K43" s="92"/>
      <c r="L43" s="93"/>
      <c r="M43" s="94"/>
      <c r="N43" s="89"/>
      <c r="O43" s="95"/>
      <c r="Q43" s="55"/>
      <c r="T43" s="54"/>
    </row>
    <row r="44" ht="21.75">
      <c r="T44" s="54"/>
    </row>
    <row r="45" ht="21.75">
      <c r="T45" s="54"/>
    </row>
    <row r="46" ht="21.75">
      <c r="T46" s="54"/>
    </row>
    <row r="47" ht="21.75">
      <c r="T47" s="54"/>
    </row>
  </sheetData>
  <sheetProtection/>
  <printOptions/>
  <pageMargins left="0.33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2010-11-30T03:13:50Z</cp:lastPrinted>
  <dcterms:created xsi:type="dcterms:W3CDTF">1994-01-31T08:04:27Z</dcterms:created>
  <dcterms:modified xsi:type="dcterms:W3CDTF">2018-01-11T08:05:05Z</dcterms:modified>
  <cp:category/>
  <cp:version/>
  <cp:contentType/>
  <cp:contentStatus/>
</cp:coreProperties>
</file>