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65" windowWidth="7995" windowHeight="3210" activeTab="0"/>
  </bookViews>
  <sheets>
    <sheet name="H05N1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  <definedName name="_xlnm.Print_Titles" localSheetId="0">'H05N1'!$1:$7</definedName>
  </definedNames>
  <calcPr fullCalcOnLoad="1"/>
</workbook>
</file>

<file path=xl/sharedStrings.xml><?xml version="1.0" encoding="utf-8"?>
<sst xmlns="http://schemas.openxmlformats.org/spreadsheetml/2006/main" count="230" uniqueCount="32">
  <si>
    <t>ปริมาณน้ำรายเดือน - ล้านลูกบาศก์เมตร</t>
  </si>
  <si>
    <t>สถานี  : อ.เมือง  จ.น่าน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</si>
  <si>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</si>
  <si>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</si>
  <si>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</si>
  <si>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</si>
  <si>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</si>
  <si>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</si>
  <si>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</si>
  <si>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</si>
  <si>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</si>
  <si>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</si>
  <si>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</si>
  <si>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</si>
  <si>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</si>
  <si>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</si>
  <si>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</si>
  <si>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</si>
  <si>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</si>
  <si>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</si>
  <si>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 xml:space="preserve"> -</t>
  </si>
  <si>
    <t xml:space="preserve"> - </t>
  </si>
  <si>
    <t xml:space="preserve"> </t>
  </si>
  <si>
    <t>สูงสุด</t>
  </si>
  <si>
    <t>ต่ำสุด</t>
  </si>
  <si>
    <t xml:space="preserve">       2. ปีน้ำ 2465 -2496 ใช้จุดสำรวจปริมาณน้ำปีน้ำ 2497 -2498</t>
  </si>
  <si>
    <t xml:space="preserve">       4. ปริมาณน้ำสูงสุดสำรวจได้เฉพาะในลำน้ำเท่าน้ำ</t>
  </si>
  <si>
    <t xml:space="preserve">       3. ข้อมูลปี 2497 - 2505 เป็น N.1A         ปี  2511 ไม่มีข้อมูล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</si>
  <si>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</si>
  <si>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4,560    ตร.กม. </t>
  </si>
  <si>
    <t>แม่น้ำ  : แม่น้ำน่าน N.1</t>
  </si>
  <si>
    <t>ปริมาณน้ำเฉลี่ย 2,941.96 ล้านลบ.ม.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</si>
</sst>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  <numFmt numFmtId="179" formatCode="yyyy"/>
    <numFmt numFmtId="180" formatCode="mmm\-yyyy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8" fontId="6" fillId="0" borderId="13" xfId="0" applyNumberFormat="1" applyFont="1" applyBorder="1" applyAlignment="1" applyProtection="1">
      <alignment horizontal="center"/>
      <protection/>
    </xf>
    <xf numFmtId="2" fontId="7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8" fillId="0" borderId="0" xfId="0" applyNumberFormat="1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N.1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09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275"/>
          <c:w val="0.9495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กราฟปริมาณน้ำรายปี!$A$3:$A$73</c:f>
              <c:numCache/>
            </c:numRef>
          </c:cat>
          <c:val>
            <c:numRef>
              <c:f>กราฟปริมาณน้ำรายปี!$B$3:$B$73</c:f>
              <c:numCache/>
            </c:numRef>
          </c:val>
        </c:ser>
        <c:axId val="25282752"/>
        <c:axId val="64917441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2,941.96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กราฟปริมาณน้ำรายปี!$A$3:$A$73</c:f>
              <c:numCache/>
            </c:numRef>
          </c:cat>
          <c:val>
            <c:numRef>
              <c:f>กราฟปริมาณน้ำรายปี!$C$3:$C$73</c:f>
              <c:numCache/>
            </c:numRef>
          </c:val>
          <c:smooth val="0"/>
        </c:ser>
        <c:axId val="25282752"/>
        <c:axId val="64917441"/>
      </c:lineChart>
      <c:dateAx>
        <c:axId val="25282752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4917441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64917441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5282752"/>
        <c:crossesAt val="1"/>
        <c:crossBetween val="between"/>
        <c:dispUnits/>
        <c:majorUnit val="2000"/>
        <c:minorUnit val="10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525"/>
          <c:y val="0.229"/>
          <c:w val="0.266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28575</xdr:rowOff>
    </xdr:from>
    <xdr:to>
      <xdr:col>18</xdr:col>
      <xdr:colOff>28575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2562225" y="504825"/>
        <a:ext cx="74295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94">
      <selection activeCell="T107" sqref="T107"/>
    </sheetView>
  </sheetViews>
  <sheetFormatPr defaultColWidth="8.66015625" defaultRowHeight="21"/>
  <cols>
    <col min="1" max="1" width="5.83203125" style="3" customWidth="1"/>
    <col min="2" max="4" width="7.83203125" style="4" customWidth="1"/>
    <col min="5" max="7" width="8.83203125" style="4" customWidth="1"/>
    <col min="8" max="10" width="7.83203125" style="4" customWidth="1"/>
    <col min="11" max="13" width="6.83203125" style="4" customWidth="1"/>
    <col min="14" max="14" width="10.33203125" style="4" customWidth="1"/>
    <col min="15" max="15" width="9.83203125" style="4" customWidth="1"/>
    <col min="16" max="16384" width="8.66015625" style="3" customWidth="1"/>
  </cols>
  <sheetData>
    <row r="1" spans="1:15" ht="34.5" customHeight="1">
      <c r="A1" s="25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ht="15" customHeight="1"/>
    <row r="3" spans="1:15" ht="27.75" customHeight="1">
      <c r="A3" s="5" t="s">
        <v>1</v>
      </c>
      <c r="B3" s="6"/>
      <c r="C3" s="6"/>
      <c r="D3" s="6"/>
      <c r="E3" s="6"/>
      <c r="F3" s="3"/>
      <c r="G3" s="6"/>
      <c r="H3" s="6"/>
      <c r="I3" s="6"/>
      <c r="J3" s="3"/>
      <c r="K3" s="6" t="s">
        <v>29</v>
      </c>
      <c r="L3" s="3"/>
      <c r="M3" s="6"/>
      <c r="N3" s="6"/>
      <c r="O3" s="6"/>
    </row>
    <row r="4" spans="1:15" ht="27.75" customHeight="1">
      <c r="A4" s="5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3.25" customHeight="1">
      <c r="A5" s="7"/>
      <c r="B5" s="30"/>
      <c r="C5" s="32"/>
      <c r="D5" s="32"/>
      <c r="E5" s="32"/>
      <c r="F5" s="32"/>
      <c r="G5" s="32"/>
      <c r="H5" s="32"/>
      <c r="I5" s="32"/>
      <c r="J5" s="32"/>
      <c r="K5" s="32"/>
      <c r="L5" s="32"/>
      <c r="M5" s="30"/>
      <c r="N5" s="8" t="s">
        <v>2</v>
      </c>
      <c r="O5" s="8" t="s">
        <v>2</v>
      </c>
    </row>
    <row r="6" spans="1:15" ht="23.25" customHeight="1">
      <c r="A6" s="9" t="s">
        <v>3</v>
      </c>
      <c r="B6" s="17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17" t="s">
        <v>15</v>
      </c>
      <c r="N6" s="10" t="s">
        <v>16</v>
      </c>
      <c r="O6" s="10" t="s">
        <v>17</v>
      </c>
    </row>
    <row r="7" spans="1:15" ht="23.25" customHeight="1">
      <c r="A7" s="11"/>
      <c r="B7" s="31"/>
      <c r="C7" s="34"/>
      <c r="D7" s="34"/>
      <c r="E7" s="34"/>
      <c r="F7" s="34"/>
      <c r="G7" s="34"/>
      <c r="H7" s="34"/>
      <c r="I7" s="34"/>
      <c r="J7" s="34"/>
      <c r="K7" s="34"/>
      <c r="L7" s="34"/>
      <c r="M7" s="31"/>
      <c r="N7" s="12" t="s">
        <v>18</v>
      </c>
      <c r="O7" s="13" t="s">
        <v>19</v>
      </c>
    </row>
    <row r="8" spans="1:15" ht="18" customHeight="1">
      <c r="A8" s="26">
        <v>2465</v>
      </c>
      <c r="B8" s="35" t="s">
        <v>20</v>
      </c>
      <c r="C8" s="36" t="s">
        <v>20</v>
      </c>
      <c r="D8" s="36">
        <v>95.6</v>
      </c>
      <c r="E8" s="36">
        <v>329</v>
      </c>
      <c r="F8" s="36">
        <v>759</v>
      </c>
      <c r="G8" s="36">
        <v>893</v>
      </c>
      <c r="H8" s="36">
        <v>237</v>
      </c>
      <c r="I8" s="36">
        <v>156</v>
      </c>
      <c r="J8" s="36" t="s">
        <v>20</v>
      </c>
      <c r="K8" s="36" t="s">
        <v>20</v>
      </c>
      <c r="L8" s="36" t="s">
        <v>20</v>
      </c>
      <c r="M8" s="37" t="s">
        <v>20</v>
      </c>
      <c r="N8" s="38" t="s">
        <v>20</v>
      </c>
      <c r="O8" s="38" t="s">
        <v>20</v>
      </c>
    </row>
    <row r="9" spans="1:15" ht="18" customHeight="1">
      <c r="A9" s="26">
        <v>2466</v>
      </c>
      <c r="B9" s="35">
        <v>135</v>
      </c>
      <c r="C9" s="36">
        <v>161</v>
      </c>
      <c r="D9" s="36">
        <v>264</v>
      </c>
      <c r="E9" s="36">
        <v>486</v>
      </c>
      <c r="F9" s="36">
        <v>1228</v>
      </c>
      <c r="G9" s="36">
        <v>487</v>
      </c>
      <c r="H9" s="36">
        <v>219</v>
      </c>
      <c r="I9" s="36">
        <v>144</v>
      </c>
      <c r="J9" s="36">
        <v>119</v>
      </c>
      <c r="K9" s="36">
        <v>95.3</v>
      </c>
      <c r="L9" s="36">
        <v>84.1</v>
      </c>
      <c r="M9" s="37">
        <v>80.2</v>
      </c>
      <c r="N9" s="38">
        <v>3502.6</v>
      </c>
      <c r="O9" s="38">
        <v>111.06671740233384</v>
      </c>
    </row>
    <row r="10" spans="1:15" ht="18" customHeight="1">
      <c r="A10" s="26">
        <v>2467</v>
      </c>
      <c r="B10" s="35">
        <v>81.6</v>
      </c>
      <c r="C10" s="36">
        <v>124</v>
      </c>
      <c r="D10" s="36">
        <v>258</v>
      </c>
      <c r="E10" s="36">
        <v>601</v>
      </c>
      <c r="F10" s="36">
        <v>1875</v>
      </c>
      <c r="G10" s="36">
        <v>570</v>
      </c>
      <c r="H10" s="36">
        <v>275</v>
      </c>
      <c r="I10" s="36">
        <v>97.4</v>
      </c>
      <c r="J10" s="36">
        <v>69.6</v>
      </c>
      <c r="K10" s="36">
        <v>44.7</v>
      </c>
      <c r="L10" s="36">
        <v>28.4</v>
      </c>
      <c r="M10" s="37">
        <v>24.2</v>
      </c>
      <c r="N10" s="38">
        <v>4048.9</v>
      </c>
      <c r="O10" s="38">
        <v>128.38977676306442</v>
      </c>
    </row>
    <row r="11" spans="1:15" ht="18" customHeight="1">
      <c r="A11" s="26">
        <v>2468</v>
      </c>
      <c r="B11" s="35">
        <v>31.7</v>
      </c>
      <c r="C11" s="36">
        <v>41.3</v>
      </c>
      <c r="D11" s="36">
        <v>110</v>
      </c>
      <c r="E11" s="36">
        <v>329</v>
      </c>
      <c r="F11" s="36">
        <v>481</v>
      </c>
      <c r="G11" s="36">
        <v>380</v>
      </c>
      <c r="H11" s="36">
        <v>134</v>
      </c>
      <c r="I11" s="36">
        <v>70.6</v>
      </c>
      <c r="J11" s="36">
        <v>54.7</v>
      </c>
      <c r="K11" s="36">
        <v>45.8</v>
      </c>
      <c r="L11" s="36">
        <v>29</v>
      </c>
      <c r="M11" s="37">
        <v>26.8</v>
      </c>
      <c r="N11" s="38">
        <v>1733.9</v>
      </c>
      <c r="O11" s="38">
        <v>54.98160832064941</v>
      </c>
    </row>
    <row r="12" spans="1:15" ht="18" customHeight="1">
      <c r="A12" s="26">
        <v>2469</v>
      </c>
      <c r="B12" s="35" t="s">
        <v>20</v>
      </c>
      <c r="C12" s="36" t="s">
        <v>20</v>
      </c>
      <c r="D12" s="36" t="s">
        <v>20</v>
      </c>
      <c r="E12" s="36">
        <v>232</v>
      </c>
      <c r="F12" s="36">
        <v>740</v>
      </c>
      <c r="G12" s="36">
        <v>694</v>
      </c>
      <c r="H12" s="36">
        <v>199</v>
      </c>
      <c r="I12" s="36">
        <v>161</v>
      </c>
      <c r="J12" s="36" t="s">
        <v>20</v>
      </c>
      <c r="K12" s="36" t="s">
        <v>20</v>
      </c>
      <c r="L12" s="36" t="s">
        <v>20</v>
      </c>
      <c r="M12" s="37" t="s">
        <v>20</v>
      </c>
      <c r="N12" s="38" t="s">
        <v>20</v>
      </c>
      <c r="O12" s="38" t="s">
        <v>20</v>
      </c>
    </row>
    <row r="13" spans="1:15" ht="18" customHeight="1">
      <c r="A13" s="26">
        <v>2470</v>
      </c>
      <c r="B13" s="35" t="s">
        <v>20</v>
      </c>
      <c r="C13" s="36" t="s">
        <v>20</v>
      </c>
      <c r="D13" s="36" t="s">
        <v>20</v>
      </c>
      <c r="E13" s="36">
        <v>737</v>
      </c>
      <c r="F13" s="36">
        <v>996</v>
      </c>
      <c r="G13" s="36">
        <v>555</v>
      </c>
      <c r="H13" s="36">
        <v>521</v>
      </c>
      <c r="I13" s="36" t="s">
        <v>20</v>
      </c>
      <c r="J13" s="36" t="s">
        <v>20</v>
      </c>
      <c r="K13" s="36" t="s">
        <v>20</v>
      </c>
      <c r="L13" s="36" t="s">
        <v>20</v>
      </c>
      <c r="M13" s="37" t="s">
        <v>20</v>
      </c>
      <c r="N13" s="38" t="s">
        <v>20</v>
      </c>
      <c r="O13" s="38" t="s">
        <v>20</v>
      </c>
    </row>
    <row r="14" spans="1:15" ht="18" customHeight="1">
      <c r="A14" s="26">
        <v>2471</v>
      </c>
      <c r="B14" s="35" t="s">
        <v>21</v>
      </c>
      <c r="C14" s="36" t="s">
        <v>20</v>
      </c>
      <c r="D14" s="36" t="s">
        <v>20</v>
      </c>
      <c r="E14" s="36" t="s">
        <v>20</v>
      </c>
      <c r="F14" s="36" t="s">
        <v>20</v>
      </c>
      <c r="G14" s="36">
        <v>377</v>
      </c>
      <c r="H14" s="36">
        <v>152</v>
      </c>
      <c r="I14" s="36">
        <v>61.1</v>
      </c>
      <c r="J14" s="36">
        <v>67</v>
      </c>
      <c r="K14" s="36">
        <v>57.4</v>
      </c>
      <c r="L14" s="36" t="s">
        <v>20</v>
      </c>
      <c r="M14" s="37" t="s">
        <v>20</v>
      </c>
      <c r="N14" s="38" t="s">
        <v>20</v>
      </c>
      <c r="O14" s="38" t="s">
        <v>20</v>
      </c>
    </row>
    <row r="15" spans="1:15" ht="18" customHeight="1">
      <c r="A15" s="26">
        <v>2472</v>
      </c>
      <c r="B15" s="35" t="s">
        <v>20</v>
      </c>
      <c r="C15" s="36" t="s">
        <v>20</v>
      </c>
      <c r="D15" s="36" t="s">
        <v>20</v>
      </c>
      <c r="E15" s="36" t="s">
        <v>20</v>
      </c>
      <c r="F15" s="36">
        <v>1367</v>
      </c>
      <c r="G15" s="36">
        <v>1163</v>
      </c>
      <c r="H15" s="36">
        <v>177</v>
      </c>
      <c r="I15" s="36">
        <v>32.5</v>
      </c>
      <c r="J15" s="36">
        <v>33.5</v>
      </c>
      <c r="K15" s="36">
        <v>26</v>
      </c>
      <c r="L15" s="36">
        <v>19.8</v>
      </c>
      <c r="M15" s="37">
        <v>19.2</v>
      </c>
      <c r="N15" s="38" t="s">
        <v>20</v>
      </c>
      <c r="O15" s="38" t="s">
        <v>20</v>
      </c>
    </row>
    <row r="16" spans="1:15" ht="18" customHeight="1">
      <c r="A16" s="26">
        <v>2473</v>
      </c>
      <c r="B16" s="35" t="s">
        <v>20</v>
      </c>
      <c r="C16" s="36" t="s">
        <v>20</v>
      </c>
      <c r="D16" s="36" t="s">
        <v>20</v>
      </c>
      <c r="E16" s="36">
        <v>446</v>
      </c>
      <c r="F16" s="36">
        <v>1390</v>
      </c>
      <c r="G16" s="36" t="s">
        <v>20</v>
      </c>
      <c r="H16" s="36" t="s">
        <v>20</v>
      </c>
      <c r="I16" s="36" t="s">
        <v>20</v>
      </c>
      <c r="J16" s="36" t="s">
        <v>20</v>
      </c>
      <c r="K16" s="36" t="s">
        <v>20</v>
      </c>
      <c r="L16" s="36" t="s">
        <v>20</v>
      </c>
      <c r="M16" s="37" t="s">
        <v>20</v>
      </c>
      <c r="N16" s="38" t="s">
        <v>20</v>
      </c>
      <c r="O16" s="38" t="s">
        <v>20</v>
      </c>
    </row>
    <row r="17" spans="1:15" ht="18" customHeight="1">
      <c r="A17" s="26">
        <v>2474</v>
      </c>
      <c r="B17" s="35" t="s">
        <v>20</v>
      </c>
      <c r="C17" s="36" t="s">
        <v>20</v>
      </c>
      <c r="D17" s="36" t="s">
        <v>20</v>
      </c>
      <c r="E17" s="36">
        <v>210</v>
      </c>
      <c r="F17" s="36">
        <v>519</v>
      </c>
      <c r="G17" s="36">
        <v>601</v>
      </c>
      <c r="H17" s="36">
        <v>99.3</v>
      </c>
      <c r="I17" s="36">
        <v>48.2</v>
      </c>
      <c r="J17" s="36">
        <v>44.2</v>
      </c>
      <c r="K17" s="36">
        <v>42.8</v>
      </c>
      <c r="L17" s="36">
        <v>40.1</v>
      </c>
      <c r="M17" s="37">
        <v>42.8</v>
      </c>
      <c r="N17" s="38" t="s">
        <v>20</v>
      </c>
      <c r="O17" s="38" t="s">
        <v>20</v>
      </c>
    </row>
    <row r="18" spans="1:15" ht="18" customHeight="1">
      <c r="A18" s="26">
        <v>2475</v>
      </c>
      <c r="B18" s="35">
        <v>43.1</v>
      </c>
      <c r="C18" s="36">
        <v>45.9</v>
      </c>
      <c r="D18" s="36">
        <v>46</v>
      </c>
      <c r="E18" s="36">
        <v>497</v>
      </c>
      <c r="F18" s="36">
        <v>512</v>
      </c>
      <c r="G18" s="36">
        <v>592</v>
      </c>
      <c r="H18" s="36">
        <v>245</v>
      </c>
      <c r="I18" s="36">
        <v>61.2</v>
      </c>
      <c r="J18" s="36">
        <v>46.6</v>
      </c>
      <c r="K18" s="36">
        <v>45.5</v>
      </c>
      <c r="L18" s="36">
        <v>41.1</v>
      </c>
      <c r="M18" s="37">
        <v>45.5</v>
      </c>
      <c r="N18" s="38">
        <v>2220.9</v>
      </c>
      <c r="O18" s="38">
        <v>70.42427701674276</v>
      </c>
    </row>
    <row r="19" spans="1:15" ht="18" customHeight="1">
      <c r="A19" s="26">
        <v>2476</v>
      </c>
      <c r="B19" s="35">
        <v>46.6</v>
      </c>
      <c r="C19" s="36">
        <v>70.5</v>
      </c>
      <c r="D19" s="36">
        <v>129</v>
      </c>
      <c r="E19" s="36">
        <v>728</v>
      </c>
      <c r="F19" s="36">
        <v>792</v>
      </c>
      <c r="G19" s="36">
        <v>572</v>
      </c>
      <c r="H19" s="36">
        <v>360</v>
      </c>
      <c r="I19" s="36">
        <v>182</v>
      </c>
      <c r="J19" s="36">
        <v>78.2</v>
      </c>
      <c r="K19" s="36">
        <v>34.1</v>
      </c>
      <c r="L19" s="36">
        <v>29</v>
      </c>
      <c r="M19" s="37">
        <v>32.1</v>
      </c>
      <c r="N19" s="38">
        <v>3053.5</v>
      </c>
      <c r="O19" s="38">
        <v>96.82584982242514</v>
      </c>
    </row>
    <row r="20" spans="1:15" ht="18" customHeight="1">
      <c r="A20" s="26">
        <v>2477</v>
      </c>
      <c r="B20" s="35">
        <v>40.3</v>
      </c>
      <c r="C20" s="36">
        <v>50.8</v>
      </c>
      <c r="D20" s="36">
        <v>60</v>
      </c>
      <c r="E20" s="36">
        <v>268</v>
      </c>
      <c r="F20" s="36">
        <v>780</v>
      </c>
      <c r="G20" s="36">
        <v>671</v>
      </c>
      <c r="H20" s="36">
        <v>598</v>
      </c>
      <c r="I20" s="36" t="s">
        <v>21</v>
      </c>
      <c r="J20" s="36" t="s">
        <v>20</v>
      </c>
      <c r="K20" s="36" t="s">
        <v>20</v>
      </c>
      <c r="L20" s="36" t="s">
        <v>20</v>
      </c>
      <c r="M20" s="37" t="s">
        <v>20</v>
      </c>
      <c r="N20" s="38" t="s">
        <v>20</v>
      </c>
      <c r="O20" s="38" t="s">
        <v>20</v>
      </c>
    </row>
    <row r="21" spans="1:15" ht="18" customHeight="1">
      <c r="A21" s="26">
        <v>2478</v>
      </c>
      <c r="B21" s="35" t="s">
        <v>20</v>
      </c>
      <c r="C21" s="36" t="s">
        <v>20</v>
      </c>
      <c r="D21" s="36" t="s">
        <v>20</v>
      </c>
      <c r="E21" s="36">
        <v>819</v>
      </c>
      <c r="F21" s="36">
        <v>832</v>
      </c>
      <c r="G21" s="36">
        <v>761</v>
      </c>
      <c r="H21" s="36">
        <v>496</v>
      </c>
      <c r="I21" s="36" t="s">
        <v>20</v>
      </c>
      <c r="J21" s="36" t="s">
        <v>20</v>
      </c>
      <c r="K21" s="36" t="s">
        <v>20</v>
      </c>
      <c r="L21" s="36" t="s">
        <v>20</v>
      </c>
      <c r="M21" s="37" t="s">
        <v>20</v>
      </c>
      <c r="N21" s="38" t="s">
        <v>20</v>
      </c>
      <c r="O21" s="38" t="s">
        <v>20</v>
      </c>
    </row>
    <row r="22" spans="1:15" ht="18" customHeight="1">
      <c r="A22" s="26">
        <v>2479</v>
      </c>
      <c r="B22" s="35" t="s">
        <v>20</v>
      </c>
      <c r="C22" s="36" t="s">
        <v>20</v>
      </c>
      <c r="D22" s="36" t="s">
        <v>20</v>
      </c>
      <c r="E22" s="36">
        <v>719</v>
      </c>
      <c r="F22" s="36">
        <v>521</v>
      </c>
      <c r="G22" s="36">
        <v>1139</v>
      </c>
      <c r="H22" s="36">
        <v>156</v>
      </c>
      <c r="I22" s="36">
        <v>94.2</v>
      </c>
      <c r="J22" s="36" t="s">
        <v>20</v>
      </c>
      <c r="K22" s="36" t="s">
        <v>20</v>
      </c>
      <c r="L22" s="36" t="s">
        <v>20</v>
      </c>
      <c r="M22" s="37" t="s">
        <v>20</v>
      </c>
      <c r="N22" s="38" t="s">
        <v>20</v>
      </c>
      <c r="O22" s="38" t="s">
        <v>20</v>
      </c>
    </row>
    <row r="23" spans="1:15" ht="18" customHeight="1">
      <c r="A23" s="26">
        <v>2480</v>
      </c>
      <c r="B23" s="35" t="s">
        <v>20</v>
      </c>
      <c r="C23" s="36" t="s">
        <v>20</v>
      </c>
      <c r="D23" s="36" t="s">
        <v>20</v>
      </c>
      <c r="E23" s="36" t="s">
        <v>20</v>
      </c>
      <c r="F23" s="36">
        <v>1098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7" t="s">
        <v>20</v>
      </c>
      <c r="N23" s="38" t="s">
        <v>20</v>
      </c>
      <c r="O23" s="38" t="s">
        <v>20</v>
      </c>
    </row>
    <row r="24" spans="1:15" ht="18" customHeight="1">
      <c r="A24" s="26">
        <v>2481</v>
      </c>
      <c r="B24" s="35" t="s">
        <v>20</v>
      </c>
      <c r="C24" s="36" t="s">
        <v>20</v>
      </c>
      <c r="D24" s="36" t="s">
        <v>20</v>
      </c>
      <c r="E24" s="36" t="s">
        <v>20</v>
      </c>
      <c r="F24" s="36">
        <v>1559</v>
      </c>
      <c r="G24" s="36">
        <v>883</v>
      </c>
      <c r="H24" s="36">
        <v>282</v>
      </c>
      <c r="I24" s="36" t="s">
        <v>20</v>
      </c>
      <c r="J24" s="36" t="s">
        <v>20</v>
      </c>
      <c r="K24" s="36" t="s">
        <v>20</v>
      </c>
      <c r="L24" s="36" t="s">
        <v>20</v>
      </c>
      <c r="M24" s="37" t="s">
        <v>20</v>
      </c>
      <c r="N24" s="38" t="s">
        <v>20</v>
      </c>
      <c r="O24" s="38" t="s">
        <v>20</v>
      </c>
    </row>
    <row r="25" spans="1:15" ht="18" customHeight="1">
      <c r="A25" s="26">
        <v>2482</v>
      </c>
      <c r="B25" s="35" t="s">
        <v>20</v>
      </c>
      <c r="C25" s="36" t="s">
        <v>20</v>
      </c>
      <c r="D25" s="36" t="s">
        <v>20</v>
      </c>
      <c r="E25" s="36">
        <v>1015</v>
      </c>
      <c r="F25" s="36">
        <v>1839</v>
      </c>
      <c r="G25" s="36">
        <v>316</v>
      </c>
      <c r="H25" s="36" t="s">
        <v>20</v>
      </c>
      <c r="I25" s="36" t="s">
        <v>20</v>
      </c>
      <c r="J25" s="36" t="s">
        <v>20</v>
      </c>
      <c r="K25" s="36" t="s">
        <v>20</v>
      </c>
      <c r="L25" s="36" t="s">
        <v>20</v>
      </c>
      <c r="M25" s="37" t="s">
        <v>20</v>
      </c>
      <c r="N25" s="38" t="s">
        <v>20</v>
      </c>
      <c r="O25" s="38" t="s">
        <v>20</v>
      </c>
    </row>
    <row r="26" spans="1:15" ht="18" customHeight="1">
      <c r="A26" s="26">
        <v>2483</v>
      </c>
      <c r="B26" s="35" t="s">
        <v>20</v>
      </c>
      <c r="C26" s="36" t="s">
        <v>20</v>
      </c>
      <c r="D26" s="36" t="s">
        <v>20</v>
      </c>
      <c r="E26" s="36" t="s">
        <v>20</v>
      </c>
      <c r="F26" s="36" t="s">
        <v>20</v>
      </c>
      <c r="G26" s="36">
        <v>421</v>
      </c>
      <c r="H26" s="36" t="s">
        <v>20</v>
      </c>
      <c r="I26" s="36" t="s">
        <v>20</v>
      </c>
      <c r="J26" s="36" t="s">
        <v>20</v>
      </c>
      <c r="K26" s="36" t="s">
        <v>20</v>
      </c>
      <c r="L26" s="36" t="s">
        <v>20</v>
      </c>
      <c r="M26" s="37" t="s">
        <v>20</v>
      </c>
      <c r="N26" s="38" t="s">
        <v>20</v>
      </c>
      <c r="O26" s="38" t="s">
        <v>20</v>
      </c>
    </row>
    <row r="27" spans="1:15" ht="18" customHeight="1">
      <c r="A27" s="26">
        <v>2484</v>
      </c>
      <c r="B27" s="35" t="s">
        <v>20</v>
      </c>
      <c r="C27" s="36" t="s">
        <v>20</v>
      </c>
      <c r="D27" s="36" t="s">
        <v>20</v>
      </c>
      <c r="E27" s="36" t="s">
        <v>20</v>
      </c>
      <c r="F27" s="36">
        <v>2269</v>
      </c>
      <c r="G27" s="36">
        <v>2647</v>
      </c>
      <c r="H27" s="36" t="s">
        <v>20</v>
      </c>
      <c r="I27" s="36" t="s">
        <v>20</v>
      </c>
      <c r="J27" s="36" t="s">
        <v>20</v>
      </c>
      <c r="K27" s="36" t="s">
        <v>20</v>
      </c>
      <c r="L27" s="36" t="s">
        <v>20</v>
      </c>
      <c r="M27" s="37" t="s">
        <v>20</v>
      </c>
      <c r="N27" s="38" t="s">
        <v>20</v>
      </c>
      <c r="O27" s="38" t="s">
        <v>20</v>
      </c>
    </row>
    <row r="28" spans="1:15" ht="18" customHeight="1">
      <c r="A28" s="26">
        <v>2485</v>
      </c>
      <c r="B28" s="35" t="s">
        <v>20</v>
      </c>
      <c r="C28" s="36">
        <v>103</v>
      </c>
      <c r="D28" s="36">
        <v>409</v>
      </c>
      <c r="E28" s="36">
        <v>1296</v>
      </c>
      <c r="F28" s="36">
        <v>2478</v>
      </c>
      <c r="G28" s="36">
        <v>929</v>
      </c>
      <c r="H28" s="36" t="s">
        <v>20</v>
      </c>
      <c r="I28" s="36" t="s">
        <v>20</v>
      </c>
      <c r="J28" s="36" t="s">
        <v>20</v>
      </c>
      <c r="K28" s="36" t="s">
        <v>20</v>
      </c>
      <c r="L28" s="36">
        <v>18.7</v>
      </c>
      <c r="M28" s="37">
        <v>12.3</v>
      </c>
      <c r="N28" s="38" t="s">
        <v>20</v>
      </c>
      <c r="O28" s="38" t="s">
        <v>20</v>
      </c>
    </row>
    <row r="29" spans="1:15" ht="18" customHeight="1">
      <c r="A29" s="26">
        <v>2486</v>
      </c>
      <c r="B29" s="35">
        <v>10.5</v>
      </c>
      <c r="C29" s="36">
        <v>15.2</v>
      </c>
      <c r="D29" s="36">
        <v>48.5</v>
      </c>
      <c r="E29" s="36">
        <v>496</v>
      </c>
      <c r="F29" s="36">
        <v>1032</v>
      </c>
      <c r="G29" s="36">
        <v>1081</v>
      </c>
      <c r="H29" s="36">
        <v>186</v>
      </c>
      <c r="I29" s="36">
        <v>87.6</v>
      </c>
      <c r="J29" s="36">
        <v>45.1</v>
      </c>
      <c r="K29" s="36">
        <v>25.2</v>
      </c>
      <c r="L29" s="36">
        <v>9.07</v>
      </c>
      <c r="M29" s="37">
        <v>3.77</v>
      </c>
      <c r="N29" s="38">
        <v>3039.94</v>
      </c>
      <c r="O29" s="38">
        <v>96.3958650431253</v>
      </c>
    </row>
    <row r="30" spans="1:15" ht="18" customHeight="1">
      <c r="A30" s="26">
        <v>2487</v>
      </c>
      <c r="B30" s="35">
        <v>2.04</v>
      </c>
      <c r="C30" s="36">
        <v>9.68</v>
      </c>
      <c r="D30" s="36">
        <v>185</v>
      </c>
      <c r="E30" s="36">
        <v>526</v>
      </c>
      <c r="F30" s="36">
        <v>608</v>
      </c>
      <c r="G30" s="36">
        <v>523</v>
      </c>
      <c r="H30" s="36">
        <v>211</v>
      </c>
      <c r="I30" s="36">
        <v>192</v>
      </c>
      <c r="J30" s="36">
        <v>113</v>
      </c>
      <c r="K30" s="36">
        <v>59.8</v>
      </c>
      <c r="L30" s="36">
        <v>37.2</v>
      </c>
      <c r="M30" s="37">
        <v>30</v>
      </c>
      <c r="N30" s="38">
        <v>2496.72</v>
      </c>
      <c r="O30" s="38">
        <v>79.1</v>
      </c>
    </row>
    <row r="31" spans="1:15" ht="18" customHeight="1">
      <c r="A31" s="26">
        <v>2488</v>
      </c>
      <c r="B31" s="35">
        <v>33.3</v>
      </c>
      <c r="C31" s="36">
        <v>125</v>
      </c>
      <c r="D31" s="36">
        <v>167</v>
      </c>
      <c r="E31" s="36">
        <v>491</v>
      </c>
      <c r="F31" s="36">
        <v>641</v>
      </c>
      <c r="G31" s="36">
        <v>686</v>
      </c>
      <c r="H31" s="36">
        <v>180</v>
      </c>
      <c r="I31" s="36">
        <v>86.3</v>
      </c>
      <c r="J31" s="36">
        <v>57.8</v>
      </c>
      <c r="K31" s="36">
        <v>46.5</v>
      </c>
      <c r="L31" s="36">
        <v>29.2</v>
      </c>
      <c r="M31" s="37">
        <v>22.3</v>
      </c>
      <c r="N31" s="38">
        <v>2565.4</v>
      </c>
      <c r="O31" s="38">
        <v>75.8</v>
      </c>
    </row>
    <row r="32" spans="1:15" ht="18" customHeight="1">
      <c r="A32" s="26">
        <v>2489</v>
      </c>
      <c r="B32" s="35">
        <v>21.4</v>
      </c>
      <c r="C32" s="36">
        <v>54.2</v>
      </c>
      <c r="D32" s="36">
        <v>200</v>
      </c>
      <c r="E32" s="36">
        <v>358</v>
      </c>
      <c r="F32" s="36">
        <v>1295</v>
      </c>
      <c r="G32" s="36">
        <v>859</v>
      </c>
      <c r="H32" s="36">
        <v>260</v>
      </c>
      <c r="I32" s="36">
        <v>117</v>
      </c>
      <c r="J32" s="36">
        <v>70</v>
      </c>
      <c r="K32" s="36">
        <v>37.6</v>
      </c>
      <c r="L32" s="36">
        <v>23.3</v>
      </c>
      <c r="M32" s="37">
        <v>25.5</v>
      </c>
      <c r="N32" s="38">
        <v>3321</v>
      </c>
      <c r="O32" s="38">
        <v>105</v>
      </c>
    </row>
    <row r="33" spans="1:15" ht="18" customHeight="1">
      <c r="A33" s="26">
        <v>2490</v>
      </c>
      <c r="B33" s="35" t="s">
        <v>20</v>
      </c>
      <c r="C33" s="36" t="s">
        <v>20</v>
      </c>
      <c r="D33" s="36" t="s">
        <v>20</v>
      </c>
      <c r="E33" s="36">
        <v>550</v>
      </c>
      <c r="F33" s="36">
        <v>964</v>
      </c>
      <c r="G33" s="36">
        <v>1083</v>
      </c>
      <c r="H33" s="36">
        <v>259</v>
      </c>
      <c r="I33" s="36" t="s">
        <v>20</v>
      </c>
      <c r="J33" s="36">
        <v>72</v>
      </c>
      <c r="K33" s="36">
        <v>48.4</v>
      </c>
      <c r="L33" s="36">
        <v>27.4</v>
      </c>
      <c r="M33" s="37">
        <v>21.4</v>
      </c>
      <c r="N33" s="38" t="s">
        <v>20</v>
      </c>
      <c r="O33" s="38" t="s">
        <v>20</v>
      </c>
    </row>
    <row r="34" spans="1:15" ht="18" customHeight="1">
      <c r="A34" s="26">
        <v>2491</v>
      </c>
      <c r="B34" s="35">
        <v>7.86</v>
      </c>
      <c r="C34" s="36">
        <v>40.9</v>
      </c>
      <c r="D34" s="36">
        <v>98.1</v>
      </c>
      <c r="E34" s="36">
        <v>280</v>
      </c>
      <c r="F34" s="36">
        <v>656</v>
      </c>
      <c r="G34" s="36">
        <v>569</v>
      </c>
      <c r="H34" s="36">
        <v>292</v>
      </c>
      <c r="I34" s="36">
        <v>121</v>
      </c>
      <c r="J34" s="36">
        <v>81</v>
      </c>
      <c r="K34" s="36">
        <v>62.7</v>
      </c>
      <c r="L34" s="36">
        <v>48.2</v>
      </c>
      <c r="M34" s="37">
        <v>43.3</v>
      </c>
      <c r="N34" s="38">
        <v>2300.06</v>
      </c>
      <c r="O34" s="38">
        <v>72.9</v>
      </c>
    </row>
    <row r="35" spans="1:15" ht="18" customHeight="1">
      <c r="A35" s="26">
        <v>2492</v>
      </c>
      <c r="B35" s="35">
        <v>32.5</v>
      </c>
      <c r="C35" s="36">
        <v>53</v>
      </c>
      <c r="D35" s="36">
        <v>149</v>
      </c>
      <c r="E35" s="36">
        <v>321</v>
      </c>
      <c r="F35" s="36">
        <v>702</v>
      </c>
      <c r="G35" s="36">
        <v>791</v>
      </c>
      <c r="H35" s="36">
        <v>292</v>
      </c>
      <c r="I35" s="36">
        <v>115</v>
      </c>
      <c r="J35" s="36">
        <v>82.5</v>
      </c>
      <c r="K35" s="36">
        <v>73.7</v>
      </c>
      <c r="L35" s="36">
        <v>52.9</v>
      </c>
      <c r="M35" s="37">
        <v>40.2</v>
      </c>
      <c r="N35" s="38">
        <v>2704.8</v>
      </c>
      <c r="O35" s="38">
        <v>85.7</v>
      </c>
    </row>
    <row r="36" spans="1:15" ht="18" customHeight="1">
      <c r="A36" s="26">
        <v>2493</v>
      </c>
      <c r="B36" s="35">
        <v>38.7</v>
      </c>
      <c r="C36" s="36">
        <v>45.6</v>
      </c>
      <c r="D36" s="36">
        <v>178</v>
      </c>
      <c r="E36" s="36">
        <v>340</v>
      </c>
      <c r="F36" s="36">
        <v>555</v>
      </c>
      <c r="G36" s="36">
        <v>296</v>
      </c>
      <c r="H36" s="36">
        <v>250</v>
      </c>
      <c r="I36" s="36">
        <v>121</v>
      </c>
      <c r="J36" s="36">
        <v>56.1</v>
      </c>
      <c r="K36" s="36">
        <v>61.2</v>
      </c>
      <c r="L36" s="36">
        <v>78.2</v>
      </c>
      <c r="M36" s="37">
        <v>31.5</v>
      </c>
      <c r="N36" s="38">
        <v>2051.3</v>
      </c>
      <c r="O36" s="38">
        <v>65.1</v>
      </c>
    </row>
    <row r="37" spans="1:15" ht="18" customHeight="1">
      <c r="A37" s="26">
        <v>2494</v>
      </c>
      <c r="B37" s="35">
        <v>32.3</v>
      </c>
      <c r="C37" s="36">
        <v>86.5</v>
      </c>
      <c r="D37" s="36">
        <v>277</v>
      </c>
      <c r="E37" s="36">
        <v>592</v>
      </c>
      <c r="F37" s="36">
        <v>1121</v>
      </c>
      <c r="G37" s="36">
        <v>766</v>
      </c>
      <c r="H37" s="36">
        <v>343</v>
      </c>
      <c r="I37" s="36">
        <v>95.3</v>
      </c>
      <c r="J37" s="36">
        <v>88.7</v>
      </c>
      <c r="K37" s="36">
        <v>61.6</v>
      </c>
      <c r="L37" s="36">
        <v>47.9</v>
      </c>
      <c r="M37" s="37">
        <v>47.6</v>
      </c>
      <c r="N37" s="38">
        <v>3558.9</v>
      </c>
      <c r="O37" s="38">
        <v>113</v>
      </c>
    </row>
    <row r="38" spans="1:15" ht="18" customHeight="1">
      <c r="A38" s="26">
        <v>2495</v>
      </c>
      <c r="B38" s="35">
        <v>48.6</v>
      </c>
      <c r="C38" s="36">
        <v>70.3</v>
      </c>
      <c r="D38" s="36">
        <v>83.7</v>
      </c>
      <c r="E38" s="36">
        <v>642</v>
      </c>
      <c r="F38" s="36">
        <v>1461</v>
      </c>
      <c r="G38" s="36">
        <v>1644</v>
      </c>
      <c r="H38" s="36">
        <v>286</v>
      </c>
      <c r="I38" s="36">
        <v>95</v>
      </c>
      <c r="J38" s="36">
        <v>58.7</v>
      </c>
      <c r="K38" s="36">
        <v>54.1</v>
      </c>
      <c r="L38" s="36">
        <v>76</v>
      </c>
      <c r="M38" s="37">
        <v>54.9</v>
      </c>
      <c r="N38" s="38">
        <v>4574.3</v>
      </c>
      <c r="O38" s="38">
        <v>145</v>
      </c>
    </row>
    <row r="39" spans="1:15" ht="18" customHeight="1">
      <c r="A39" s="26">
        <v>2496</v>
      </c>
      <c r="B39" s="35">
        <v>40.6</v>
      </c>
      <c r="C39" s="36">
        <v>90.4</v>
      </c>
      <c r="D39" s="36">
        <v>211</v>
      </c>
      <c r="E39" s="36">
        <v>260</v>
      </c>
      <c r="F39" s="36">
        <v>1050</v>
      </c>
      <c r="G39" s="36">
        <v>558</v>
      </c>
      <c r="H39" s="36">
        <v>201</v>
      </c>
      <c r="I39" s="36">
        <v>144</v>
      </c>
      <c r="J39" s="36">
        <v>66.2</v>
      </c>
      <c r="K39" s="36">
        <v>55.8</v>
      </c>
      <c r="L39" s="36">
        <v>42.4</v>
      </c>
      <c r="M39" s="37">
        <v>39.2</v>
      </c>
      <c r="N39" s="38">
        <v>2758.6</v>
      </c>
      <c r="O39" s="38">
        <v>87.5</v>
      </c>
    </row>
    <row r="40" spans="1:15" ht="18" customHeight="1">
      <c r="A40" s="26">
        <v>2497</v>
      </c>
      <c r="B40" s="35">
        <v>28.7</v>
      </c>
      <c r="C40" s="36">
        <v>34.2</v>
      </c>
      <c r="D40" s="36">
        <v>82.2</v>
      </c>
      <c r="E40" s="36">
        <v>91.1</v>
      </c>
      <c r="F40" s="36">
        <v>450</v>
      </c>
      <c r="G40" s="36">
        <v>669</v>
      </c>
      <c r="H40" s="36">
        <v>287</v>
      </c>
      <c r="I40" s="36">
        <v>109</v>
      </c>
      <c r="J40" s="36">
        <v>66.3</v>
      </c>
      <c r="K40" s="36">
        <v>39.7</v>
      </c>
      <c r="L40" s="36">
        <v>26.5</v>
      </c>
      <c r="M40" s="37">
        <v>25.8</v>
      </c>
      <c r="N40" s="38">
        <v>1909.5</v>
      </c>
      <c r="O40" s="38">
        <v>60.5</v>
      </c>
    </row>
    <row r="41" spans="1:15" ht="18" customHeight="1">
      <c r="A41" s="26">
        <v>2498</v>
      </c>
      <c r="B41" s="35">
        <v>39.6</v>
      </c>
      <c r="C41" s="36">
        <v>70.7</v>
      </c>
      <c r="D41" s="36">
        <v>161</v>
      </c>
      <c r="E41" s="36">
        <v>352</v>
      </c>
      <c r="F41" s="36">
        <v>1269</v>
      </c>
      <c r="G41" s="36">
        <v>1172</v>
      </c>
      <c r="H41" s="36">
        <v>201</v>
      </c>
      <c r="I41" s="36">
        <v>92.2</v>
      </c>
      <c r="J41" s="36">
        <v>60.7</v>
      </c>
      <c r="K41" s="36">
        <v>35.6</v>
      </c>
      <c r="L41" s="36">
        <v>27.6</v>
      </c>
      <c r="M41" s="37">
        <v>25.2</v>
      </c>
      <c r="N41" s="38">
        <v>3506.6</v>
      </c>
      <c r="O41" s="38">
        <v>111</v>
      </c>
    </row>
    <row r="42" spans="1:15" ht="18" customHeight="1">
      <c r="A42" s="27">
        <v>2499</v>
      </c>
      <c r="B42" s="39">
        <v>26.6</v>
      </c>
      <c r="C42" s="40">
        <v>82.2</v>
      </c>
      <c r="D42" s="40">
        <v>180</v>
      </c>
      <c r="E42" s="40">
        <v>377</v>
      </c>
      <c r="F42" s="40">
        <v>1309</v>
      </c>
      <c r="G42" s="40">
        <v>726</v>
      </c>
      <c r="H42" s="40">
        <v>220</v>
      </c>
      <c r="I42" s="40">
        <v>82.8</v>
      </c>
      <c r="J42" s="40">
        <v>60</v>
      </c>
      <c r="K42" s="40">
        <v>39.8</v>
      </c>
      <c r="L42" s="40">
        <v>30.1</v>
      </c>
      <c r="M42" s="41">
        <v>27.7</v>
      </c>
      <c r="N42" s="42">
        <v>3161.2</v>
      </c>
      <c r="O42" s="42">
        <v>100</v>
      </c>
    </row>
    <row r="43" spans="1:15" ht="18" customHeight="1">
      <c r="A43" s="26">
        <v>2500</v>
      </c>
      <c r="B43" s="35">
        <v>26.2</v>
      </c>
      <c r="C43" s="36">
        <v>27.5</v>
      </c>
      <c r="D43" s="36">
        <v>84.8</v>
      </c>
      <c r="E43" s="36">
        <v>344</v>
      </c>
      <c r="F43" s="36">
        <v>476</v>
      </c>
      <c r="G43" s="36">
        <v>983</v>
      </c>
      <c r="H43" s="36">
        <v>283</v>
      </c>
      <c r="I43" s="36">
        <v>81.4</v>
      </c>
      <c r="J43" s="36">
        <v>57.5</v>
      </c>
      <c r="K43" s="36">
        <v>41.3</v>
      </c>
      <c r="L43" s="36">
        <v>34.6</v>
      </c>
      <c r="M43" s="37">
        <v>25.8</v>
      </c>
      <c r="N43" s="38">
        <v>2465.1</v>
      </c>
      <c r="O43" s="38">
        <v>78.1</v>
      </c>
    </row>
    <row r="44" spans="1:15" ht="18" customHeight="1">
      <c r="A44" s="26">
        <v>2501</v>
      </c>
      <c r="B44" s="35">
        <v>27</v>
      </c>
      <c r="C44" s="36">
        <v>30.8</v>
      </c>
      <c r="D44" s="36">
        <v>120</v>
      </c>
      <c r="E44" s="36">
        <v>239</v>
      </c>
      <c r="F44" s="36">
        <v>324</v>
      </c>
      <c r="G44" s="36">
        <v>361</v>
      </c>
      <c r="H44" s="36">
        <v>96.5</v>
      </c>
      <c r="I44" s="36">
        <v>57.4</v>
      </c>
      <c r="J44" s="36">
        <v>46.8</v>
      </c>
      <c r="K44" s="36">
        <v>38.9</v>
      </c>
      <c r="L44" s="36">
        <v>27.1</v>
      </c>
      <c r="M44" s="37">
        <v>17.8</v>
      </c>
      <c r="N44" s="38">
        <v>1386.3</v>
      </c>
      <c r="O44" s="38">
        <v>44</v>
      </c>
    </row>
    <row r="45" spans="1:15" ht="18" customHeight="1">
      <c r="A45" s="26">
        <v>2502</v>
      </c>
      <c r="B45" s="35">
        <v>17.3</v>
      </c>
      <c r="C45" s="36">
        <v>30.3</v>
      </c>
      <c r="D45" s="36">
        <v>120</v>
      </c>
      <c r="E45" s="36">
        <v>239</v>
      </c>
      <c r="F45" s="36">
        <v>788</v>
      </c>
      <c r="G45" s="36">
        <v>1416</v>
      </c>
      <c r="H45" s="36">
        <v>196</v>
      </c>
      <c r="I45" s="36">
        <v>74.4</v>
      </c>
      <c r="J45" s="36">
        <v>53.6</v>
      </c>
      <c r="K45" s="36">
        <v>37</v>
      </c>
      <c r="L45" s="36">
        <v>29</v>
      </c>
      <c r="M45" s="37">
        <v>25.2</v>
      </c>
      <c r="N45" s="38">
        <v>3025.8</v>
      </c>
      <c r="O45" s="38">
        <v>95.7</v>
      </c>
    </row>
    <row r="46" spans="1:15" ht="18" customHeight="1">
      <c r="A46" s="26">
        <v>2503</v>
      </c>
      <c r="B46" s="35">
        <v>18</v>
      </c>
      <c r="C46" s="36">
        <v>38.7</v>
      </c>
      <c r="D46" s="36">
        <v>74.4</v>
      </c>
      <c r="E46" s="36">
        <v>389</v>
      </c>
      <c r="F46" s="36">
        <v>913</v>
      </c>
      <c r="G46" s="36">
        <v>935</v>
      </c>
      <c r="H46" s="36">
        <v>223</v>
      </c>
      <c r="I46" s="36">
        <v>83.8</v>
      </c>
      <c r="J46" s="36">
        <v>76.7</v>
      </c>
      <c r="K46" s="36">
        <v>53</v>
      </c>
      <c r="L46" s="36">
        <v>38.1</v>
      </c>
      <c r="M46" s="37">
        <v>35.1</v>
      </c>
      <c r="N46" s="38">
        <v>2877.8</v>
      </c>
      <c r="O46" s="38">
        <v>91.3</v>
      </c>
    </row>
    <row r="47" spans="1:15" ht="18" customHeight="1">
      <c r="A47" s="26">
        <v>2504</v>
      </c>
      <c r="B47" s="35">
        <v>56.9</v>
      </c>
      <c r="C47" s="36">
        <v>69.6</v>
      </c>
      <c r="D47" s="36">
        <v>278</v>
      </c>
      <c r="E47" s="36">
        <v>345</v>
      </c>
      <c r="F47" s="36">
        <v>904</v>
      </c>
      <c r="G47" s="36">
        <v>303</v>
      </c>
      <c r="H47" s="36">
        <v>515</v>
      </c>
      <c r="I47" s="36">
        <v>148</v>
      </c>
      <c r="J47" s="36">
        <v>102</v>
      </c>
      <c r="K47" s="36">
        <v>72</v>
      </c>
      <c r="L47" s="36">
        <v>55.8</v>
      </c>
      <c r="M47" s="37">
        <v>48.8</v>
      </c>
      <c r="N47" s="38">
        <v>2898.1</v>
      </c>
      <c r="O47" s="38">
        <v>140</v>
      </c>
    </row>
    <row r="48" spans="1:15" ht="18" customHeight="1">
      <c r="A48" s="26">
        <v>2505</v>
      </c>
      <c r="B48" s="35">
        <v>39.8</v>
      </c>
      <c r="C48" s="36">
        <v>85.5</v>
      </c>
      <c r="D48" s="36">
        <v>118</v>
      </c>
      <c r="E48" s="36">
        <v>440</v>
      </c>
      <c r="F48" s="36">
        <v>680</v>
      </c>
      <c r="G48" s="36">
        <v>303</v>
      </c>
      <c r="H48" s="36">
        <v>218</v>
      </c>
      <c r="I48" s="36">
        <v>87.5</v>
      </c>
      <c r="J48" s="36">
        <v>78.8</v>
      </c>
      <c r="K48" s="36">
        <v>46.4</v>
      </c>
      <c r="L48" s="36">
        <v>32.3</v>
      </c>
      <c r="M48" s="37">
        <v>35.9</v>
      </c>
      <c r="N48" s="38">
        <v>2165.2</v>
      </c>
      <c r="O48" s="38">
        <v>68.7</v>
      </c>
    </row>
    <row r="49" spans="1:15" ht="18" customHeight="1">
      <c r="A49" s="26">
        <v>2506</v>
      </c>
      <c r="B49" s="35">
        <v>29.3</v>
      </c>
      <c r="C49" s="36">
        <v>33.9</v>
      </c>
      <c r="D49" s="36">
        <v>147</v>
      </c>
      <c r="E49" s="36">
        <v>576</v>
      </c>
      <c r="F49" s="36">
        <v>1031</v>
      </c>
      <c r="G49" s="36">
        <v>947</v>
      </c>
      <c r="H49" s="36">
        <v>400</v>
      </c>
      <c r="I49" s="36">
        <v>238</v>
      </c>
      <c r="J49" s="36">
        <v>109</v>
      </c>
      <c r="K49" s="36">
        <v>60.9</v>
      </c>
      <c r="L49" s="36">
        <v>34.3</v>
      </c>
      <c r="M49" s="37">
        <v>24.9</v>
      </c>
      <c r="N49" s="38">
        <v>3631.3</v>
      </c>
      <c r="O49" s="38">
        <v>115</v>
      </c>
    </row>
    <row r="50" spans="1:15" ht="18" customHeight="1">
      <c r="A50" s="26">
        <v>2507</v>
      </c>
      <c r="B50" s="35">
        <v>15.7</v>
      </c>
      <c r="C50" s="36">
        <v>59.5</v>
      </c>
      <c r="D50" s="36">
        <v>225</v>
      </c>
      <c r="E50" s="36">
        <v>371</v>
      </c>
      <c r="F50" s="36">
        <v>543</v>
      </c>
      <c r="G50" s="36">
        <v>721</v>
      </c>
      <c r="H50" s="36">
        <v>284</v>
      </c>
      <c r="I50" s="36">
        <v>113</v>
      </c>
      <c r="J50" s="36">
        <v>67.6</v>
      </c>
      <c r="K50" s="36">
        <v>42.2</v>
      </c>
      <c r="L50" s="36">
        <v>30.9</v>
      </c>
      <c r="M50" s="37">
        <v>20.3</v>
      </c>
      <c r="N50" s="38">
        <v>2493.2</v>
      </c>
      <c r="O50" s="38">
        <v>79.1</v>
      </c>
    </row>
    <row r="51" spans="1:15" ht="18" customHeight="1">
      <c r="A51" s="26">
        <v>2508</v>
      </c>
      <c r="B51" s="43">
        <v>15.1</v>
      </c>
      <c r="C51" s="37">
        <v>29.8</v>
      </c>
      <c r="D51" s="37">
        <v>107</v>
      </c>
      <c r="E51" s="37">
        <v>311</v>
      </c>
      <c r="F51" s="37">
        <v>458</v>
      </c>
      <c r="G51" s="37">
        <v>417</v>
      </c>
      <c r="H51" s="37">
        <v>166</v>
      </c>
      <c r="I51" s="37">
        <v>140</v>
      </c>
      <c r="J51" s="37">
        <v>51.5</v>
      </c>
      <c r="K51" s="37">
        <v>30.1</v>
      </c>
      <c r="L51" s="37">
        <v>21.6</v>
      </c>
      <c r="M51" s="37">
        <v>13.8</v>
      </c>
      <c r="N51" s="38">
        <v>1760.9</v>
      </c>
      <c r="O51" s="38">
        <v>55.9</v>
      </c>
    </row>
    <row r="52" spans="1:15" ht="18" customHeight="1">
      <c r="A52" s="26">
        <v>2509</v>
      </c>
      <c r="B52" s="43">
        <v>12.4</v>
      </c>
      <c r="C52" s="37">
        <v>57.4</v>
      </c>
      <c r="D52" s="37">
        <v>110</v>
      </c>
      <c r="E52" s="37">
        <v>372</v>
      </c>
      <c r="F52" s="37">
        <v>1018</v>
      </c>
      <c r="G52" s="37">
        <v>714</v>
      </c>
      <c r="H52" s="37">
        <v>169</v>
      </c>
      <c r="I52" s="37">
        <v>79.7</v>
      </c>
      <c r="J52" s="37">
        <v>43.4</v>
      </c>
      <c r="K52" s="37">
        <v>24.9</v>
      </c>
      <c r="L52" s="37">
        <v>13.1</v>
      </c>
      <c r="M52" s="37">
        <v>12.1</v>
      </c>
      <c r="N52" s="38">
        <v>2626</v>
      </c>
      <c r="O52" s="38">
        <v>83.3</v>
      </c>
    </row>
    <row r="53" spans="1:15" ht="18" customHeight="1">
      <c r="A53" s="26">
        <v>2510</v>
      </c>
      <c r="B53" s="43">
        <v>15.1</v>
      </c>
      <c r="C53" s="37">
        <v>56.8</v>
      </c>
      <c r="D53" s="37">
        <v>126</v>
      </c>
      <c r="E53" s="37">
        <v>247</v>
      </c>
      <c r="F53" s="37">
        <v>352</v>
      </c>
      <c r="G53" s="37">
        <v>837</v>
      </c>
      <c r="H53" s="37">
        <v>258</v>
      </c>
      <c r="I53" s="37">
        <v>55.6</v>
      </c>
      <c r="J53" s="37">
        <v>34.1</v>
      </c>
      <c r="K53" s="37">
        <v>18.5</v>
      </c>
      <c r="L53" s="37">
        <v>11.6</v>
      </c>
      <c r="M53" s="37">
        <v>11.6</v>
      </c>
      <c r="N53" s="38">
        <v>2023.3</v>
      </c>
      <c r="O53" s="38">
        <v>64</v>
      </c>
    </row>
    <row r="54" spans="1:15" ht="18" customHeight="1">
      <c r="A54" s="26">
        <v>2511</v>
      </c>
      <c r="B54" s="43" t="s">
        <v>20</v>
      </c>
      <c r="C54" s="37" t="s">
        <v>20</v>
      </c>
      <c r="D54" s="37" t="s">
        <v>20</v>
      </c>
      <c r="E54" s="37" t="s">
        <v>20</v>
      </c>
      <c r="F54" s="37" t="s">
        <v>20</v>
      </c>
      <c r="G54" s="37" t="s">
        <v>20</v>
      </c>
      <c r="H54" s="37" t="s">
        <v>20</v>
      </c>
      <c r="I54" s="37" t="s">
        <v>20</v>
      </c>
      <c r="J54" s="37" t="s">
        <v>20</v>
      </c>
      <c r="K54" s="37" t="s">
        <v>20</v>
      </c>
      <c r="L54" s="37" t="s">
        <v>20</v>
      </c>
      <c r="M54" s="37" t="s">
        <v>20</v>
      </c>
      <c r="N54" s="38" t="s">
        <v>20</v>
      </c>
      <c r="O54" s="38" t="s">
        <v>20</v>
      </c>
    </row>
    <row r="55" spans="1:15" ht="18" customHeight="1">
      <c r="A55" s="26">
        <v>2512</v>
      </c>
      <c r="B55" s="43">
        <v>6.84</v>
      </c>
      <c r="C55" s="37">
        <v>16.1</v>
      </c>
      <c r="D55" s="37">
        <v>205</v>
      </c>
      <c r="E55" s="37">
        <v>500</v>
      </c>
      <c r="F55" s="37">
        <v>774</v>
      </c>
      <c r="G55" s="37">
        <v>216</v>
      </c>
      <c r="H55" s="37">
        <v>86.7</v>
      </c>
      <c r="I55" s="37">
        <v>79</v>
      </c>
      <c r="J55" s="37">
        <v>31.6</v>
      </c>
      <c r="K55" s="37">
        <v>21.5</v>
      </c>
      <c r="L55" s="37">
        <v>13.8</v>
      </c>
      <c r="M55" s="37">
        <v>7.96</v>
      </c>
      <c r="N55" s="38">
        <v>1958.5</v>
      </c>
      <c r="O55" s="38">
        <v>62.1</v>
      </c>
    </row>
    <row r="56" spans="1:17" ht="18" customHeight="1">
      <c r="A56" s="26">
        <v>2513</v>
      </c>
      <c r="B56" s="43">
        <v>72</v>
      </c>
      <c r="C56" s="37" t="s">
        <v>20</v>
      </c>
      <c r="D56" s="37">
        <v>592</v>
      </c>
      <c r="E56" s="37">
        <v>659</v>
      </c>
      <c r="F56" s="37">
        <v>1130</v>
      </c>
      <c r="G56" s="37">
        <v>1647</v>
      </c>
      <c r="H56" s="37">
        <v>294</v>
      </c>
      <c r="I56" s="37">
        <v>164</v>
      </c>
      <c r="J56" s="37">
        <v>34.9</v>
      </c>
      <c r="K56" s="37" t="s">
        <v>20</v>
      </c>
      <c r="L56" s="37">
        <v>12.3</v>
      </c>
      <c r="M56" s="37">
        <v>11.9</v>
      </c>
      <c r="N56" s="38" t="s">
        <v>20</v>
      </c>
      <c r="O56" s="38" t="s">
        <v>20</v>
      </c>
      <c r="Q56" s="3" t="s">
        <v>22</v>
      </c>
    </row>
    <row r="57" spans="1:15" ht="18" customHeight="1">
      <c r="A57" s="26">
        <v>2514</v>
      </c>
      <c r="B57" s="43">
        <v>12.7</v>
      </c>
      <c r="C57" s="37" t="s">
        <v>20</v>
      </c>
      <c r="D57" s="37">
        <v>183</v>
      </c>
      <c r="E57" s="37" t="s">
        <v>20</v>
      </c>
      <c r="F57" s="37" t="s">
        <v>20</v>
      </c>
      <c r="G57" s="37">
        <v>377</v>
      </c>
      <c r="H57" s="37">
        <v>176</v>
      </c>
      <c r="I57" s="37">
        <v>40.3</v>
      </c>
      <c r="J57" s="37">
        <v>32.3</v>
      </c>
      <c r="K57" s="37">
        <v>17.5</v>
      </c>
      <c r="L57" s="37">
        <v>10.6</v>
      </c>
      <c r="M57" s="37">
        <v>8.67</v>
      </c>
      <c r="N57" s="38" t="s">
        <v>20</v>
      </c>
      <c r="O57" s="38" t="s">
        <v>20</v>
      </c>
    </row>
    <row r="58" spans="1:15" ht="18" customHeight="1">
      <c r="A58" s="26">
        <v>2515</v>
      </c>
      <c r="B58" s="43">
        <v>15.2</v>
      </c>
      <c r="C58" s="37">
        <v>21.6</v>
      </c>
      <c r="D58" s="37">
        <v>43.9</v>
      </c>
      <c r="E58" s="37">
        <v>197</v>
      </c>
      <c r="F58" s="37">
        <v>1198</v>
      </c>
      <c r="G58" s="37">
        <v>178</v>
      </c>
      <c r="H58" s="37">
        <v>118</v>
      </c>
      <c r="I58" s="37">
        <v>48</v>
      </c>
      <c r="J58" s="37">
        <v>28</v>
      </c>
      <c r="K58" s="37">
        <v>14.3</v>
      </c>
      <c r="L58" s="37">
        <v>9.44</v>
      </c>
      <c r="M58" s="37">
        <v>17</v>
      </c>
      <c r="N58" s="38">
        <v>1888.44</v>
      </c>
      <c r="O58" s="38">
        <v>59.9</v>
      </c>
    </row>
    <row r="59" spans="1:15" ht="18" customHeight="1">
      <c r="A59" s="26">
        <v>2516</v>
      </c>
      <c r="B59" s="43">
        <v>8.58</v>
      </c>
      <c r="C59" s="37">
        <v>26.2</v>
      </c>
      <c r="D59" s="37">
        <v>92.9</v>
      </c>
      <c r="E59" s="37">
        <v>400</v>
      </c>
      <c r="F59" s="37">
        <v>907</v>
      </c>
      <c r="G59" s="37">
        <v>718</v>
      </c>
      <c r="H59" s="37">
        <v>214</v>
      </c>
      <c r="I59" s="37">
        <v>61.9</v>
      </c>
      <c r="J59" s="37">
        <v>29.4</v>
      </c>
      <c r="K59" s="37">
        <v>17.4</v>
      </c>
      <c r="L59" s="37">
        <v>9.8</v>
      </c>
      <c r="M59" s="37">
        <v>9.48</v>
      </c>
      <c r="N59" s="38">
        <v>2494.66</v>
      </c>
      <c r="O59" s="38">
        <v>79.1</v>
      </c>
    </row>
    <row r="60" spans="1:15" ht="18" customHeight="1">
      <c r="A60" s="26">
        <v>2517</v>
      </c>
      <c r="B60" s="43">
        <v>18.5</v>
      </c>
      <c r="C60" s="37">
        <v>58.7</v>
      </c>
      <c r="D60" s="37">
        <v>96.8</v>
      </c>
      <c r="E60" s="37">
        <v>116</v>
      </c>
      <c r="F60" s="37">
        <v>452</v>
      </c>
      <c r="G60" s="37">
        <v>316</v>
      </c>
      <c r="H60" s="37">
        <v>132</v>
      </c>
      <c r="I60" s="37">
        <v>62.7</v>
      </c>
      <c r="J60" s="37">
        <v>36.4</v>
      </c>
      <c r="K60" s="37">
        <v>24.5</v>
      </c>
      <c r="L60" s="37">
        <v>14.2</v>
      </c>
      <c r="M60" s="37">
        <v>13.9</v>
      </c>
      <c r="N60" s="38">
        <v>1341.7</v>
      </c>
      <c r="O60" s="38">
        <v>58.6</v>
      </c>
    </row>
    <row r="61" spans="1:15" ht="18" customHeight="1">
      <c r="A61" s="26">
        <v>2518</v>
      </c>
      <c r="B61" s="43">
        <v>6.88</v>
      </c>
      <c r="C61" s="37">
        <v>25.3</v>
      </c>
      <c r="D61" s="37">
        <v>220</v>
      </c>
      <c r="E61" s="37">
        <v>477</v>
      </c>
      <c r="F61" s="37">
        <v>1064</v>
      </c>
      <c r="G61" s="37" t="s">
        <v>20</v>
      </c>
      <c r="H61" s="37" t="s">
        <v>20</v>
      </c>
      <c r="I61" s="37">
        <v>77.4</v>
      </c>
      <c r="J61" s="37">
        <v>38.8</v>
      </c>
      <c r="K61" s="37">
        <v>26.4</v>
      </c>
      <c r="L61" s="37">
        <v>14.4</v>
      </c>
      <c r="M61" s="37">
        <v>10.4</v>
      </c>
      <c r="N61" s="38" t="s">
        <v>20</v>
      </c>
      <c r="O61" s="38" t="s">
        <v>20</v>
      </c>
    </row>
    <row r="62" spans="1:15" ht="18" customHeight="1">
      <c r="A62" s="26">
        <v>2519</v>
      </c>
      <c r="B62" s="43">
        <v>11.5</v>
      </c>
      <c r="C62" s="37">
        <v>17.8</v>
      </c>
      <c r="D62" s="37">
        <v>116</v>
      </c>
      <c r="E62" s="37">
        <v>211</v>
      </c>
      <c r="F62" s="37">
        <v>649</v>
      </c>
      <c r="G62" s="37">
        <v>538</v>
      </c>
      <c r="H62" s="37">
        <v>274</v>
      </c>
      <c r="I62" s="37">
        <v>66.4</v>
      </c>
      <c r="J62" s="37">
        <v>41.5</v>
      </c>
      <c r="K62" s="37">
        <v>30.1</v>
      </c>
      <c r="L62" s="37">
        <v>12.6</v>
      </c>
      <c r="M62" s="37">
        <v>11</v>
      </c>
      <c r="N62" s="38">
        <v>1978.9</v>
      </c>
      <c r="O62" s="38">
        <v>62.7</v>
      </c>
    </row>
    <row r="63" spans="1:15" ht="18" customHeight="1">
      <c r="A63" s="26">
        <v>2520</v>
      </c>
      <c r="B63" s="43">
        <v>16.1</v>
      </c>
      <c r="C63" s="37">
        <v>49.4</v>
      </c>
      <c r="D63" s="37">
        <v>25.4</v>
      </c>
      <c r="E63" s="37">
        <v>244</v>
      </c>
      <c r="F63" s="37" t="s">
        <v>20</v>
      </c>
      <c r="G63" s="37">
        <v>311</v>
      </c>
      <c r="H63" s="37">
        <v>120</v>
      </c>
      <c r="I63" s="37">
        <v>68.2</v>
      </c>
      <c r="J63" s="37">
        <v>36.7</v>
      </c>
      <c r="K63" s="37">
        <v>20.3</v>
      </c>
      <c r="L63" s="37">
        <v>12.4</v>
      </c>
      <c r="M63" s="37">
        <v>10.6</v>
      </c>
      <c r="N63" s="38" t="s">
        <v>20</v>
      </c>
      <c r="O63" s="38" t="s">
        <v>20</v>
      </c>
    </row>
    <row r="64" spans="1:15" ht="18" customHeight="1">
      <c r="A64" s="26">
        <v>2521</v>
      </c>
      <c r="B64" s="43">
        <v>13.11</v>
      </c>
      <c r="C64" s="37">
        <v>25.19</v>
      </c>
      <c r="D64" s="37">
        <v>174.21</v>
      </c>
      <c r="E64" s="37">
        <v>371.72</v>
      </c>
      <c r="F64" s="37">
        <v>693.7</v>
      </c>
      <c r="G64" s="37">
        <v>570.55</v>
      </c>
      <c r="H64" s="37">
        <v>192.62</v>
      </c>
      <c r="I64" s="37">
        <v>41.7</v>
      </c>
      <c r="J64" s="37">
        <v>27.47</v>
      </c>
      <c r="K64" s="37">
        <v>13.42</v>
      </c>
      <c r="L64" s="37">
        <v>9.7</v>
      </c>
      <c r="M64" s="37">
        <v>8.03</v>
      </c>
      <c r="N64" s="38">
        <v>2141.42</v>
      </c>
      <c r="O64" s="38">
        <v>67.9</v>
      </c>
    </row>
    <row r="65" spans="1:15" ht="18" customHeight="1">
      <c r="A65" s="26">
        <v>2522</v>
      </c>
      <c r="B65" s="43">
        <v>34.44</v>
      </c>
      <c r="C65" s="37">
        <v>62.66</v>
      </c>
      <c r="D65" s="37">
        <v>239.96</v>
      </c>
      <c r="E65" s="37">
        <v>184.89</v>
      </c>
      <c r="F65" s="37">
        <v>632.85</v>
      </c>
      <c r="G65" s="37">
        <v>270.16</v>
      </c>
      <c r="H65" s="37">
        <v>139.26</v>
      </c>
      <c r="I65" s="37">
        <v>87.44</v>
      </c>
      <c r="J65" s="37">
        <v>64.14</v>
      </c>
      <c r="K65" s="37">
        <v>50.85</v>
      </c>
      <c r="L65" s="37">
        <v>38.88</v>
      </c>
      <c r="M65" s="37">
        <v>44.89</v>
      </c>
      <c r="N65" s="38">
        <v>1850.42</v>
      </c>
      <c r="O65" s="38">
        <v>58.52</v>
      </c>
    </row>
    <row r="66" spans="1:15" ht="18" customHeight="1">
      <c r="A66" s="26">
        <v>2523</v>
      </c>
      <c r="B66" s="43">
        <v>54.73</v>
      </c>
      <c r="C66" s="37">
        <v>84.05</v>
      </c>
      <c r="D66" s="37">
        <v>404.47</v>
      </c>
      <c r="E66" s="37">
        <v>917.82</v>
      </c>
      <c r="F66" s="37">
        <v>711.68</v>
      </c>
      <c r="G66" s="37">
        <v>1272.08</v>
      </c>
      <c r="H66" s="37">
        <v>277.78</v>
      </c>
      <c r="I66" s="37">
        <v>121.91</v>
      </c>
      <c r="J66" s="37">
        <v>85.32</v>
      </c>
      <c r="K66" s="37">
        <v>57.43</v>
      </c>
      <c r="L66" s="37">
        <v>32.72</v>
      </c>
      <c r="M66" s="37">
        <v>23.64</v>
      </c>
      <c r="N66" s="38">
        <v>4043.63</v>
      </c>
      <c r="O66" s="38">
        <v>128.22</v>
      </c>
    </row>
    <row r="67" spans="1:15" ht="18" customHeight="1">
      <c r="A67" s="26">
        <v>2524</v>
      </c>
      <c r="B67" s="43">
        <v>31.36</v>
      </c>
      <c r="C67" s="37">
        <v>119.46</v>
      </c>
      <c r="D67" s="37">
        <v>183.99</v>
      </c>
      <c r="E67" s="37">
        <v>1404.42</v>
      </c>
      <c r="F67" s="37">
        <v>907.57</v>
      </c>
      <c r="G67" s="37">
        <v>675.24</v>
      </c>
      <c r="H67" s="37">
        <v>289.53</v>
      </c>
      <c r="I67" s="37">
        <v>133.79</v>
      </c>
      <c r="J67" s="37">
        <v>77.31</v>
      </c>
      <c r="K67" s="37">
        <v>53.64</v>
      </c>
      <c r="L67" s="37">
        <v>32.88</v>
      </c>
      <c r="M67" s="37">
        <v>23.6</v>
      </c>
      <c r="N67" s="38">
        <v>3932.79</v>
      </c>
      <c r="O67" s="38">
        <v>124.74</v>
      </c>
    </row>
    <row r="68" spans="1:15" ht="18" customHeight="1">
      <c r="A68" s="26">
        <v>2525</v>
      </c>
      <c r="B68" s="43">
        <v>52.48</v>
      </c>
      <c r="C68" s="37">
        <v>51.79</v>
      </c>
      <c r="D68" s="37">
        <v>101.75</v>
      </c>
      <c r="E68" s="37">
        <v>453.47</v>
      </c>
      <c r="F68" s="37">
        <v>666.42</v>
      </c>
      <c r="G68" s="37">
        <v>843.32</v>
      </c>
      <c r="H68" s="37">
        <v>506.09</v>
      </c>
      <c r="I68" s="37">
        <v>131.97</v>
      </c>
      <c r="J68" s="37">
        <v>83.38</v>
      </c>
      <c r="K68" s="37">
        <v>59.57</v>
      </c>
      <c r="L68" s="37">
        <v>31.25</v>
      </c>
      <c r="M68" s="37">
        <v>24.2</v>
      </c>
      <c r="N68" s="38">
        <v>3005.69</v>
      </c>
      <c r="O68" s="38">
        <v>95.30980466768138</v>
      </c>
    </row>
    <row r="69" spans="1:15" ht="18" customHeight="1">
      <c r="A69" s="26">
        <v>2526</v>
      </c>
      <c r="B69" s="43">
        <v>17.79</v>
      </c>
      <c r="C69" s="37">
        <v>61.78</v>
      </c>
      <c r="D69" s="37">
        <v>92.36</v>
      </c>
      <c r="E69" s="37">
        <v>443.91</v>
      </c>
      <c r="F69" s="37">
        <v>941.28</v>
      </c>
      <c r="G69" s="37">
        <v>858.95</v>
      </c>
      <c r="H69" s="37">
        <v>569.43</v>
      </c>
      <c r="I69" s="37">
        <v>221.7</v>
      </c>
      <c r="J69" s="37">
        <v>102.49</v>
      </c>
      <c r="K69" s="37">
        <v>54.8</v>
      </c>
      <c r="L69" s="37">
        <v>30.8</v>
      </c>
      <c r="M69" s="37">
        <v>18.01</v>
      </c>
      <c r="N69" s="38">
        <v>3413.3</v>
      </c>
      <c r="O69" s="38">
        <v>108.23503297818365</v>
      </c>
    </row>
    <row r="70" spans="1:15" ht="18" customHeight="1">
      <c r="A70" s="26">
        <v>2527</v>
      </c>
      <c r="B70" s="43">
        <v>22.08</v>
      </c>
      <c r="C70" s="37">
        <v>109.83</v>
      </c>
      <c r="D70" s="37">
        <v>186.25</v>
      </c>
      <c r="E70" s="37">
        <v>870.36</v>
      </c>
      <c r="F70" s="37">
        <v>1203.31</v>
      </c>
      <c r="G70" s="37">
        <v>1134.07</v>
      </c>
      <c r="H70" s="37">
        <v>391.33</v>
      </c>
      <c r="I70" s="37">
        <v>133.16</v>
      </c>
      <c r="J70" s="37">
        <v>76.55</v>
      </c>
      <c r="K70" s="37">
        <v>40.09</v>
      </c>
      <c r="L70" s="37">
        <v>23.24</v>
      </c>
      <c r="M70" s="37">
        <v>15.51</v>
      </c>
      <c r="N70" s="38">
        <v>4205.78</v>
      </c>
      <c r="O70" s="38">
        <v>133.3644089294774</v>
      </c>
    </row>
    <row r="71" spans="1:15" ht="18" customHeight="1">
      <c r="A71" s="26">
        <v>2528</v>
      </c>
      <c r="B71" s="43">
        <v>40.71</v>
      </c>
      <c r="C71" s="37">
        <v>44.04</v>
      </c>
      <c r="D71" s="37">
        <v>108.42</v>
      </c>
      <c r="E71" s="37">
        <v>394.86</v>
      </c>
      <c r="F71" s="37">
        <v>1236.21</v>
      </c>
      <c r="G71" s="37">
        <v>535.9</v>
      </c>
      <c r="H71" s="37">
        <v>188.92</v>
      </c>
      <c r="I71" s="37">
        <v>164.6</v>
      </c>
      <c r="J71" s="37">
        <v>87.28</v>
      </c>
      <c r="K71" s="37">
        <v>51.85</v>
      </c>
      <c r="L71" s="37">
        <v>29.72</v>
      </c>
      <c r="M71" s="37">
        <v>23.98</v>
      </c>
      <c r="N71" s="38">
        <v>2906.49</v>
      </c>
      <c r="O71" s="38">
        <v>92.16419330289192</v>
      </c>
    </row>
    <row r="72" spans="1:15" ht="18" customHeight="1">
      <c r="A72" s="26">
        <v>2529</v>
      </c>
      <c r="B72" s="43">
        <v>35.4</v>
      </c>
      <c r="C72" s="37">
        <v>184.79</v>
      </c>
      <c r="D72" s="37">
        <v>166.72</v>
      </c>
      <c r="E72" s="37">
        <v>481.35</v>
      </c>
      <c r="F72" s="37">
        <v>461.44</v>
      </c>
      <c r="G72" s="37">
        <v>333.22</v>
      </c>
      <c r="H72" s="37">
        <v>176.36</v>
      </c>
      <c r="I72" s="37">
        <v>96.38</v>
      </c>
      <c r="J72" s="37">
        <v>52.57</v>
      </c>
      <c r="K72" s="37">
        <v>36.04</v>
      </c>
      <c r="L72" s="37">
        <v>25.56</v>
      </c>
      <c r="M72" s="37">
        <v>22.58</v>
      </c>
      <c r="N72" s="38">
        <v>2072.41</v>
      </c>
      <c r="O72" s="38">
        <v>65.71569000507357</v>
      </c>
    </row>
    <row r="73" spans="1:15" ht="18" customHeight="1">
      <c r="A73" s="26">
        <v>2530</v>
      </c>
      <c r="B73" s="43">
        <v>16.32</v>
      </c>
      <c r="C73" s="37">
        <v>25.5</v>
      </c>
      <c r="D73" s="37">
        <v>56.23</v>
      </c>
      <c r="E73" s="37">
        <v>82.87</v>
      </c>
      <c r="F73" s="37">
        <v>417.4</v>
      </c>
      <c r="G73" s="37">
        <v>283.6</v>
      </c>
      <c r="H73" s="37">
        <v>186.62</v>
      </c>
      <c r="I73" s="37">
        <v>120.88</v>
      </c>
      <c r="J73" s="37">
        <v>64.77</v>
      </c>
      <c r="K73" s="37">
        <v>39.76</v>
      </c>
      <c r="L73" s="37">
        <v>26.78</v>
      </c>
      <c r="M73" s="37">
        <v>23.15</v>
      </c>
      <c r="N73" s="38">
        <v>1343.88</v>
      </c>
      <c r="O73" s="38">
        <v>42.614155251141554</v>
      </c>
    </row>
    <row r="74" spans="1:15" ht="18" customHeight="1">
      <c r="A74" s="26">
        <v>2531</v>
      </c>
      <c r="B74" s="43">
        <v>21.12</v>
      </c>
      <c r="C74" s="37">
        <v>84.26</v>
      </c>
      <c r="D74" s="37">
        <v>130.87</v>
      </c>
      <c r="E74" s="37">
        <v>394.8</v>
      </c>
      <c r="F74" s="37">
        <v>849.23</v>
      </c>
      <c r="G74" s="37">
        <v>298.21</v>
      </c>
      <c r="H74" s="37">
        <v>158.82</v>
      </c>
      <c r="I74" s="37">
        <v>72.87</v>
      </c>
      <c r="J74" s="37">
        <v>40.88</v>
      </c>
      <c r="K74" s="37">
        <v>26.4</v>
      </c>
      <c r="L74" s="37">
        <v>19.58</v>
      </c>
      <c r="M74" s="37">
        <v>19.6</v>
      </c>
      <c r="N74" s="38">
        <v>2116.64</v>
      </c>
      <c r="O74" s="38">
        <v>67.11821410451547</v>
      </c>
    </row>
    <row r="75" spans="1:15" ht="18" customHeight="1">
      <c r="A75" s="26">
        <v>2532</v>
      </c>
      <c r="B75" s="43">
        <v>14.81</v>
      </c>
      <c r="C75" s="37">
        <v>61.67</v>
      </c>
      <c r="D75" s="37">
        <v>113.26</v>
      </c>
      <c r="E75" s="37">
        <v>414.86</v>
      </c>
      <c r="F75" s="37">
        <v>491.03</v>
      </c>
      <c r="G75" s="37">
        <v>615.14</v>
      </c>
      <c r="H75" s="37">
        <v>262.56</v>
      </c>
      <c r="I75" s="37">
        <v>96.25</v>
      </c>
      <c r="J75" s="37">
        <v>54.07</v>
      </c>
      <c r="K75" s="37">
        <v>35.43</v>
      </c>
      <c r="L75" s="37">
        <v>27.64</v>
      </c>
      <c r="M75" s="37">
        <v>31.39</v>
      </c>
      <c r="N75" s="38">
        <v>2218.11</v>
      </c>
      <c r="O75" s="38">
        <v>70.33580669710805</v>
      </c>
    </row>
    <row r="76" spans="1:15" ht="18" customHeight="1">
      <c r="A76" s="26">
        <v>2533</v>
      </c>
      <c r="B76" s="43">
        <v>24.61</v>
      </c>
      <c r="C76" s="37">
        <v>59.92</v>
      </c>
      <c r="D76" s="37">
        <v>155.24</v>
      </c>
      <c r="E76" s="37">
        <v>493.49</v>
      </c>
      <c r="F76" s="37">
        <v>557.65</v>
      </c>
      <c r="G76" s="37">
        <v>430.91</v>
      </c>
      <c r="H76" s="37">
        <v>201.37</v>
      </c>
      <c r="I76" s="37">
        <v>129.8</v>
      </c>
      <c r="J76" s="37">
        <v>67.6</v>
      </c>
      <c r="K76" s="37">
        <v>40.69</v>
      </c>
      <c r="L76" s="37">
        <v>22.55</v>
      </c>
      <c r="M76" s="37">
        <v>21.14</v>
      </c>
      <c r="N76" s="38">
        <v>2204.97</v>
      </c>
      <c r="O76" s="38">
        <v>69.91914003044141</v>
      </c>
    </row>
    <row r="77" spans="1:15" ht="18" customHeight="1">
      <c r="A77" s="27">
        <v>2534</v>
      </c>
      <c r="B77" s="44">
        <v>22.77</v>
      </c>
      <c r="C77" s="41">
        <v>99.01</v>
      </c>
      <c r="D77" s="41">
        <v>136.08</v>
      </c>
      <c r="E77" s="41">
        <v>277.05</v>
      </c>
      <c r="F77" s="41">
        <v>566.44</v>
      </c>
      <c r="G77" s="41">
        <v>542.96</v>
      </c>
      <c r="H77" s="41">
        <v>227.55</v>
      </c>
      <c r="I77" s="41">
        <v>98.7</v>
      </c>
      <c r="J77" s="41">
        <v>63.55</v>
      </c>
      <c r="K77" s="41">
        <v>37.96</v>
      </c>
      <c r="L77" s="41">
        <v>22.09</v>
      </c>
      <c r="M77" s="41">
        <v>20.03</v>
      </c>
      <c r="N77" s="42">
        <v>2114.19</v>
      </c>
      <c r="O77" s="42">
        <v>67.04052511415526</v>
      </c>
    </row>
    <row r="78" spans="1:15" ht="18" customHeight="1">
      <c r="A78" s="28">
        <v>2535</v>
      </c>
      <c r="B78" s="45">
        <v>15.03</v>
      </c>
      <c r="C78" s="46">
        <v>15.4</v>
      </c>
      <c r="D78" s="46">
        <v>32.72</v>
      </c>
      <c r="E78" s="46">
        <v>283.16</v>
      </c>
      <c r="F78" s="46">
        <v>414.06</v>
      </c>
      <c r="G78" s="46">
        <v>405.68</v>
      </c>
      <c r="H78" s="46">
        <v>230.65</v>
      </c>
      <c r="I78" s="46">
        <v>119.05</v>
      </c>
      <c r="J78" s="46">
        <v>114.08</v>
      </c>
      <c r="K78" s="46">
        <v>64.95</v>
      </c>
      <c r="L78" s="46">
        <v>36.3</v>
      </c>
      <c r="M78" s="46">
        <v>45.49</v>
      </c>
      <c r="N78" s="47">
        <v>1776.57</v>
      </c>
      <c r="O78" s="47">
        <v>56.33466514459665</v>
      </c>
    </row>
    <row r="79" spans="1:15" ht="18" customHeight="1">
      <c r="A79" s="26">
        <v>2536</v>
      </c>
      <c r="B79" s="43">
        <v>38.28</v>
      </c>
      <c r="C79" s="37">
        <v>60.35</v>
      </c>
      <c r="D79" s="37">
        <v>105.5</v>
      </c>
      <c r="E79" s="37">
        <v>656.45</v>
      </c>
      <c r="F79" s="37">
        <v>411.9</v>
      </c>
      <c r="G79" s="37">
        <v>310.6</v>
      </c>
      <c r="H79" s="37">
        <v>200.47</v>
      </c>
      <c r="I79" s="37">
        <v>91.79</v>
      </c>
      <c r="J79" s="37">
        <v>46.56</v>
      </c>
      <c r="K79" s="37">
        <v>37.16</v>
      </c>
      <c r="L79" s="37">
        <v>25.09</v>
      </c>
      <c r="M79" s="37">
        <v>32.36</v>
      </c>
      <c r="N79" s="38">
        <v>2016.51</v>
      </c>
      <c r="O79" s="38">
        <v>63.943112633181116</v>
      </c>
    </row>
    <row r="80" spans="1:15" ht="18" customHeight="1">
      <c r="A80" s="26">
        <v>2537</v>
      </c>
      <c r="B80" s="35">
        <v>39.8</v>
      </c>
      <c r="C80" s="36">
        <v>92.3</v>
      </c>
      <c r="D80" s="36">
        <v>274.1</v>
      </c>
      <c r="E80" s="36">
        <v>622.9</v>
      </c>
      <c r="F80" s="36">
        <v>2066</v>
      </c>
      <c r="G80" s="36">
        <v>948.8</v>
      </c>
      <c r="H80" s="36">
        <v>410.5</v>
      </c>
      <c r="I80" s="36">
        <v>165.5</v>
      </c>
      <c r="J80" s="36">
        <v>121.8</v>
      </c>
      <c r="K80" s="36">
        <v>53.9</v>
      </c>
      <c r="L80" s="36">
        <v>62.6</v>
      </c>
      <c r="M80" s="37">
        <v>59.5</v>
      </c>
      <c r="N80" s="38">
        <v>4917.7</v>
      </c>
      <c r="O80" s="38">
        <v>155.93924403855908</v>
      </c>
    </row>
    <row r="81" spans="1:15" ht="18" customHeight="1">
      <c r="A81" s="29">
        <v>2538</v>
      </c>
      <c r="B81" s="35">
        <v>35.7</v>
      </c>
      <c r="C81" s="36">
        <v>42.6</v>
      </c>
      <c r="D81" s="36">
        <v>119.3</v>
      </c>
      <c r="E81" s="36">
        <v>736.6</v>
      </c>
      <c r="F81" s="36">
        <v>2078.8</v>
      </c>
      <c r="G81" s="36">
        <v>1351.5</v>
      </c>
      <c r="H81" s="36">
        <v>449.6</v>
      </c>
      <c r="I81" s="36">
        <v>258.1</v>
      </c>
      <c r="J81" s="36">
        <v>117.6</v>
      </c>
      <c r="K81" s="36">
        <v>67.2</v>
      </c>
      <c r="L81" s="36">
        <v>41</v>
      </c>
      <c r="M81" s="37">
        <v>28.4</v>
      </c>
      <c r="N81" s="38">
        <v>5326.4</v>
      </c>
      <c r="O81" s="38">
        <v>168.8990360223237</v>
      </c>
    </row>
    <row r="82" spans="1:15" ht="18" customHeight="1">
      <c r="A82" s="29">
        <v>2539</v>
      </c>
      <c r="B82" s="35">
        <v>43.7</v>
      </c>
      <c r="C82" s="36">
        <v>59.8</v>
      </c>
      <c r="D82" s="36">
        <v>159.1</v>
      </c>
      <c r="E82" s="36">
        <v>591.8</v>
      </c>
      <c r="F82" s="36">
        <v>1016.7</v>
      </c>
      <c r="G82" s="36">
        <v>563.6</v>
      </c>
      <c r="H82" s="36">
        <v>416.9</v>
      </c>
      <c r="I82" s="36">
        <v>155.3</v>
      </c>
      <c r="J82" s="36">
        <v>83.5</v>
      </c>
      <c r="K82" s="36">
        <v>57.3</v>
      </c>
      <c r="L82" s="36">
        <v>31.2</v>
      </c>
      <c r="M82" s="37">
        <v>27.1</v>
      </c>
      <c r="N82" s="38">
        <v>3206</v>
      </c>
      <c r="O82" s="38">
        <v>101.66159309994926</v>
      </c>
    </row>
    <row r="83" spans="1:15" ht="18" customHeight="1">
      <c r="A83" s="29">
        <v>2540</v>
      </c>
      <c r="B83" s="43">
        <v>36.05</v>
      </c>
      <c r="C83" s="37">
        <v>56.501</v>
      </c>
      <c r="D83" s="37">
        <v>30.828</v>
      </c>
      <c r="E83" s="37">
        <v>292.586</v>
      </c>
      <c r="F83" s="37">
        <v>640.052</v>
      </c>
      <c r="G83" s="37">
        <v>750.848</v>
      </c>
      <c r="H83" s="37">
        <v>353.233</v>
      </c>
      <c r="I83" s="37">
        <v>124.93</v>
      </c>
      <c r="J83" s="37">
        <v>61.366</v>
      </c>
      <c r="K83" s="37">
        <v>43.062</v>
      </c>
      <c r="L83" s="37">
        <v>25.056</v>
      </c>
      <c r="M83" s="37">
        <v>17.124</v>
      </c>
      <c r="N83" s="48">
        <f>+SUM(B83:M83)</f>
        <v>2431.6359999999995</v>
      </c>
      <c r="O83" s="38">
        <v>77.11</v>
      </c>
    </row>
    <row r="84" spans="1:15" ht="18" customHeight="1">
      <c r="A84" s="29">
        <v>2541</v>
      </c>
      <c r="B84" s="43">
        <v>34.657</v>
      </c>
      <c r="C84" s="37">
        <v>34.638</v>
      </c>
      <c r="D84" s="37">
        <v>75.484</v>
      </c>
      <c r="E84" s="37">
        <v>316.37</v>
      </c>
      <c r="F84" s="37">
        <v>379.379</v>
      </c>
      <c r="G84" s="37">
        <v>605.792</v>
      </c>
      <c r="H84" s="37">
        <v>144.281</v>
      </c>
      <c r="I84" s="37">
        <v>74.373</v>
      </c>
      <c r="J84" s="37">
        <v>46.878</v>
      </c>
      <c r="K84" s="37">
        <v>29.714</v>
      </c>
      <c r="L84" s="37">
        <v>18.415</v>
      </c>
      <c r="M84" s="37">
        <v>15.935</v>
      </c>
      <c r="N84" s="48">
        <f>+SUM(B84:M84)</f>
        <v>1775.916</v>
      </c>
      <c r="O84" s="38">
        <v>56.31</v>
      </c>
    </row>
    <row r="85" spans="1:15" ht="18" customHeight="1">
      <c r="A85" s="29">
        <v>2542</v>
      </c>
      <c r="B85" s="43">
        <v>25.69</v>
      </c>
      <c r="C85" s="37">
        <v>107.53</v>
      </c>
      <c r="D85" s="37">
        <v>314.15</v>
      </c>
      <c r="E85" s="37">
        <v>322.33</v>
      </c>
      <c r="F85" s="37">
        <v>1059.07</v>
      </c>
      <c r="G85" s="37">
        <v>1264.99</v>
      </c>
      <c r="H85" s="37">
        <v>408.4</v>
      </c>
      <c r="I85" s="37">
        <v>158.23</v>
      </c>
      <c r="J85" s="37">
        <v>73.8</v>
      </c>
      <c r="K85" s="37">
        <v>48.53</v>
      </c>
      <c r="L85" s="37">
        <v>32.74</v>
      </c>
      <c r="M85" s="37">
        <v>26.62</v>
      </c>
      <c r="N85" s="48">
        <f>+SUM(B85:M85)</f>
        <v>3842.0800000000004</v>
      </c>
      <c r="O85" s="38">
        <f aca="true" t="shared" si="0" ref="O85:O108">+N85*0.0317097</f>
        <v>121.83120417600001</v>
      </c>
    </row>
    <row r="86" spans="1:15" ht="18" customHeight="1">
      <c r="A86" s="29">
        <v>2543</v>
      </c>
      <c r="B86" s="43">
        <v>28.363</v>
      </c>
      <c r="C86" s="37">
        <v>164.087</v>
      </c>
      <c r="D86" s="37">
        <v>247.955</v>
      </c>
      <c r="E86" s="37">
        <v>814.012</v>
      </c>
      <c r="F86" s="37">
        <v>544.454</v>
      </c>
      <c r="G86" s="37">
        <v>767.699</v>
      </c>
      <c r="H86" s="37">
        <v>291.907</v>
      </c>
      <c r="I86" s="37">
        <v>133.017</v>
      </c>
      <c r="J86" s="37">
        <v>75.44</v>
      </c>
      <c r="K86" s="37">
        <v>48.656</v>
      </c>
      <c r="L86" s="37">
        <v>21.418</v>
      </c>
      <c r="M86" s="37">
        <v>36.875</v>
      </c>
      <c r="N86" s="48">
        <f aca="true" t="shared" si="1" ref="N86:N91">SUM(B86:M86)</f>
        <v>3173.883</v>
      </c>
      <c r="O86" s="38">
        <f t="shared" si="0"/>
        <v>100.6428777651</v>
      </c>
    </row>
    <row r="87" spans="1:15" ht="18" customHeight="1">
      <c r="A87" s="29">
        <v>2544</v>
      </c>
      <c r="B87" s="43">
        <v>28.13</v>
      </c>
      <c r="C87" s="37">
        <v>89.1</v>
      </c>
      <c r="D87" s="37">
        <v>142.88</v>
      </c>
      <c r="E87" s="37">
        <v>644.6</v>
      </c>
      <c r="F87" s="37">
        <v>1432.83</v>
      </c>
      <c r="G87" s="37">
        <v>923.37</v>
      </c>
      <c r="H87" s="37">
        <v>359.22</v>
      </c>
      <c r="I87" s="37">
        <v>167.87</v>
      </c>
      <c r="J87" s="37">
        <v>85.5</v>
      </c>
      <c r="K87" s="37">
        <v>59.93</v>
      </c>
      <c r="L87" s="37">
        <v>34.24</v>
      </c>
      <c r="M87" s="37">
        <v>23.2</v>
      </c>
      <c r="N87" s="38">
        <f t="shared" si="1"/>
        <v>3990.8699999999994</v>
      </c>
      <c r="O87" s="38">
        <f t="shared" si="0"/>
        <v>126.54929043899999</v>
      </c>
    </row>
    <row r="88" spans="1:15" ht="18" customHeight="1">
      <c r="A88" s="29">
        <v>2545</v>
      </c>
      <c r="B88" s="43">
        <v>24.58</v>
      </c>
      <c r="C88" s="37">
        <v>302.27</v>
      </c>
      <c r="D88" s="37">
        <v>466.3</v>
      </c>
      <c r="E88" s="37">
        <v>643.61</v>
      </c>
      <c r="F88" s="37">
        <v>1035.52</v>
      </c>
      <c r="G88" s="37">
        <v>943.25</v>
      </c>
      <c r="H88" s="37">
        <v>290.79</v>
      </c>
      <c r="I88" s="37">
        <v>173.9</v>
      </c>
      <c r="J88" s="37">
        <v>127.36</v>
      </c>
      <c r="K88" s="37">
        <v>81.09</v>
      </c>
      <c r="L88" s="37">
        <v>38.62</v>
      </c>
      <c r="M88" s="37">
        <v>52.87</v>
      </c>
      <c r="N88" s="38">
        <f t="shared" si="1"/>
        <v>4180.16</v>
      </c>
      <c r="O88" s="38">
        <f t="shared" si="0"/>
        <v>132.551619552</v>
      </c>
    </row>
    <row r="89" spans="1:15" ht="18" customHeight="1">
      <c r="A89" s="29">
        <v>2546</v>
      </c>
      <c r="B89" s="43">
        <v>36.97</v>
      </c>
      <c r="C89" s="37">
        <v>32.63</v>
      </c>
      <c r="D89" s="37">
        <v>78.75</v>
      </c>
      <c r="E89" s="37">
        <v>469.46</v>
      </c>
      <c r="F89" s="37">
        <v>695.93</v>
      </c>
      <c r="G89" s="37">
        <v>801.33</v>
      </c>
      <c r="H89" s="37">
        <v>201.17</v>
      </c>
      <c r="I89" s="37">
        <v>82.82</v>
      </c>
      <c r="J89" s="37">
        <v>45.07</v>
      </c>
      <c r="K89" s="37">
        <v>34.68</v>
      </c>
      <c r="L89" s="37">
        <v>20.41</v>
      </c>
      <c r="M89" s="37">
        <v>13.44</v>
      </c>
      <c r="N89" s="38">
        <f t="shared" si="1"/>
        <v>2512.66</v>
      </c>
      <c r="O89" s="38">
        <f t="shared" si="0"/>
        <v>79.675694802</v>
      </c>
    </row>
    <row r="90" spans="1:15" ht="18" customHeight="1">
      <c r="A90" s="29">
        <v>2547</v>
      </c>
      <c r="B90" s="43">
        <v>28.23</v>
      </c>
      <c r="C90" s="37">
        <v>68.63</v>
      </c>
      <c r="D90" s="37">
        <v>242.34</v>
      </c>
      <c r="E90" s="37">
        <v>680.09</v>
      </c>
      <c r="F90" s="37">
        <v>919.31</v>
      </c>
      <c r="G90" s="37">
        <v>1382.07</v>
      </c>
      <c r="H90" s="37">
        <v>283.88</v>
      </c>
      <c r="I90" s="37">
        <v>110.8</v>
      </c>
      <c r="J90" s="37">
        <v>70.18</v>
      </c>
      <c r="K90" s="37">
        <v>47.78</v>
      </c>
      <c r="L90" s="37">
        <v>24.34</v>
      </c>
      <c r="M90" s="37">
        <v>19.02</v>
      </c>
      <c r="N90" s="38">
        <f t="shared" si="1"/>
        <v>3876.6700000000005</v>
      </c>
      <c r="O90" s="38">
        <f t="shared" si="0"/>
        <v>122.92804269900002</v>
      </c>
    </row>
    <row r="91" spans="1:15" ht="18" customHeight="1">
      <c r="A91" s="29">
        <v>2548</v>
      </c>
      <c r="B91" s="43">
        <v>14.731200000000001</v>
      </c>
      <c r="C91" s="37">
        <v>24.7104</v>
      </c>
      <c r="D91" s="37">
        <v>146.22335999999999</v>
      </c>
      <c r="E91" s="37">
        <v>351.74304000000006</v>
      </c>
      <c r="F91" s="37">
        <v>1009.91232</v>
      </c>
      <c r="G91" s="37">
        <v>844.55136</v>
      </c>
      <c r="H91" s="37">
        <v>432.68255999999997</v>
      </c>
      <c r="I91" s="37">
        <v>148.45247999999998</v>
      </c>
      <c r="J91" s="37">
        <v>75.53952000000002</v>
      </c>
      <c r="K91" s="37">
        <v>65.78496</v>
      </c>
      <c r="L91" s="37">
        <v>38.257920000000006</v>
      </c>
      <c r="M91" s="37">
        <v>18.41184</v>
      </c>
      <c r="N91" s="38">
        <f t="shared" si="1"/>
        <v>3171.0009600000003</v>
      </c>
      <c r="O91" s="38">
        <f t="shared" si="0"/>
        <v>100.551489141312</v>
      </c>
    </row>
    <row r="92" spans="1:15" ht="18" customHeight="1">
      <c r="A92" s="29">
        <v>2549</v>
      </c>
      <c r="B92" s="43">
        <v>45.732384</v>
      </c>
      <c r="C92" s="37">
        <v>94.255488</v>
      </c>
      <c r="D92" s="37">
        <v>88.764768</v>
      </c>
      <c r="E92" s="37">
        <v>440.404992</v>
      </c>
      <c r="F92" s="37">
        <v>1747.8149760000006</v>
      </c>
      <c r="G92" s="37">
        <v>814.727808</v>
      </c>
      <c r="H92" s="37">
        <v>442.83456</v>
      </c>
      <c r="I92" s="37">
        <v>152.43033599999998</v>
      </c>
      <c r="J92" s="37">
        <v>85.631904</v>
      </c>
      <c r="K92" s="37">
        <v>54.013824</v>
      </c>
      <c r="L92" s="37">
        <v>29.843424000000006</v>
      </c>
      <c r="M92" s="37">
        <v>21.94128</v>
      </c>
      <c r="N92" s="38">
        <v>4018.395744000001</v>
      </c>
      <c r="O92" s="38">
        <f t="shared" si="0"/>
        <v>127.42212352351683</v>
      </c>
    </row>
    <row r="93" spans="1:15" ht="18" customHeight="1">
      <c r="A93" s="29">
        <v>2550</v>
      </c>
      <c r="B93" s="43">
        <v>21.197376</v>
      </c>
      <c r="C93" s="37">
        <v>93.508128</v>
      </c>
      <c r="D93" s="37">
        <v>169.22995200000003</v>
      </c>
      <c r="E93" s="37">
        <v>195.1646400000002</v>
      </c>
      <c r="F93" s="37">
        <v>659.6640000000001</v>
      </c>
      <c r="G93" s="37">
        <v>689.3389439999999</v>
      </c>
      <c r="H93" s="37">
        <v>580.02912</v>
      </c>
      <c r="I93" s="37">
        <v>140.60995200000005</v>
      </c>
      <c r="J93" s="37">
        <v>49.90204800000001</v>
      </c>
      <c r="K93" s="37">
        <v>19.865952000000014</v>
      </c>
      <c r="L93" s="37">
        <v>39.01392000000003</v>
      </c>
      <c r="M93" s="37">
        <v>8.118144000000004</v>
      </c>
      <c r="N93" s="38">
        <v>2665.6421760000003</v>
      </c>
      <c r="O93" s="38">
        <f t="shared" si="0"/>
        <v>84.52671370830721</v>
      </c>
    </row>
    <row r="94" spans="1:15" ht="18" customHeight="1">
      <c r="A94" s="29">
        <v>2551</v>
      </c>
      <c r="B94" s="43">
        <v>47.158848</v>
      </c>
      <c r="C94" s="37">
        <v>135.00172800000004</v>
      </c>
      <c r="D94" s="37">
        <v>475.73136</v>
      </c>
      <c r="E94" s="37">
        <v>1197.3744</v>
      </c>
      <c r="F94" s="37">
        <v>1712.7676800000002</v>
      </c>
      <c r="G94" s="37">
        <v>740.7936</v>
      </c>
      <c r="H94" s="37">
        <v>394.55424000000005</v>
      </c>
      <c r="I94" s="37">
        <v>204.06384</v>
      </c>
      <c r="J94" s="37">
        <v>94.54406399999999</v>
      </c>
      <c r="K94" s="37">
        <v>49.832064</v>
      </c>
      <c r="L94" s="37">
        <v>21.593952</v>
      </c>
      <c r="M94" s="37">
        <v>12.574656</v>
      </c>
      <c r="N94" s="38">
        <v>5085.990432000001</v>
      </c>
      <c r="O94" s="38">
        <f t="shared" si="0"/>
        <v>161.27523080159045</v>
      </c>
    </row>
    <row r="95" spans="1:15" ht="18" customHeight="1">
      <c r="A95" s="29">
        <v>2552</v>
      </c>
      <c r="B95" s="43">
        <v>31.043519999999997</v>
      </c>
      <c r="C95" s="37">
        <v>59.86655999999999</v>
      </c>
      <c r="D95" s="37">
        <v>127.45728000000003</v>
      </c>
      <c r="E95" s="37">
        <v>714.15648</v>
      </c>
      <c r="F95" s="37">
        <v>520.9920000000001</v>
      </c>
      <c r="G95" s="37">
        <v>409.02624000000003</v>
      </c>
      <c r="H95" s="37">
        <v>252.2448</v>
      </c>
      <c r="I95" s="37">
        <v>107.46432000000003</v>
      </c>
      <c r="J95" s="37">
        <v>51.40800000000001</v>
      </c>
      <c r="K95" s="37">
        <v>38.43072000000001</v>
      </c>
      <c r="L95" s="37">
        <v>12.363840000000005</v>
      </c>
      <c r="M95" s="37">
        <v>7.7500800000000005</v>
      </c>
      <c r="N95" s="38">
        <v>2332.2038399999997</v>
      </c>
      <c r="O95" s="38">
        <f t="shared" si="0"/>
        <v>73.953484105248</v>
      </c>
    </row>
    <row r="96" spans="1:15" ht="18" customHeight="1">
      <c r="A96" s="29">
        <v>2553</v>
      </c>
      <c r="B96" s="43">
        <v>9.452160000000001</v>
      </c>
      <c r="C96" s="37">
        <v>42.19776</v>
      </c>
      <c r="D96" s="37">
        <v>47.61504</v>
      </c>
      <c r="E96" s="37">
        <v>478.8288</v>
      </c>
      <c r="F96" s="37">
        <v>1566.9244799999997</v>
      </c>
      <c r="G96" s="37">
        <v>1142.5536</v>
      </c>
      <c r="H96" s="37">
        <v>285.10272</v>
      </c>
      <c r="I96" s="37">
        <v>115.75872</v>
      </c>
      <c r="J96" s="37">
        <v>72.39456</v>
      </c>
      <c r="K96" s="37">
        <v>38.6208</v>
      </c>
      <c r="L96" s="37">
        <v>13.55616</v>
      </c>
      <c r="M96" s="37">
        <v>23.060159999999996</v>
      </c>
      <c r="N96" s="38">
        <v>3836.0649600000015</v>
      </c>
      <c r="O96" s="38">
        <f t="shared" si="0"/>
        <v>121.64046906211205</v>
      </c>
    </row>
    <row r="97" spans="1:15" ht="18" customHeight="1">
      <c r="A97" s="29">
        <v>2554</v>
      </c>
      <c r="B97" s="43">
        <v>45.481823999999996</v>
      </c>
      <c r="C97" s="37">
        <v>240.68275200000008</v>
      </c>
      <c r="D97" s="37">
        <v>737.22528</v>
      </c>
      <c r="E97" s="37">
        <v>1226.6251200000002</v>
      </c>
      <c r="F97" s="37">
        <v>1652.4216000000006</v>
      </c>
      <c r="G97" s="37">
        <v>1233.8308800000002</v>
      </c>
      <c r="H97" s="37">
        <v>483.75359999999995</v>
      </c>
      <c r="I97" s="37">
        <v>193.81680000000006</v>
      </c>
      <c r="J97" s="37">
        <v>107.70969600000001</v>
      </c>
      <c r="K97" s="37">
        <v>74.67465599999998</v>
      </c>
      <c r="L97" s="37">
        <v>45.80640000000004</v>
      </c>
      <c r="M97" s="37">
        <v>36.346752</v>
      </c>
      <c r="N97" s="38">
        <v>6078.375360000001</v>
      </c>
      <c r="O97" s="38">
        <f t="shared" si="0"/>
        <v>192.74345915299205</v>
      </c>
    </row>
    <row r="98" spans="1:15" ht="18" customHeight="1">
      <c r="A98" s="29">
        <v>2555</v>
      </c>
      <c r="B98" s="43">
        <v>57.25382399999999</v>
      </c>
      <c r="C98" s="37">
        <v>117.55584000000002</v>
      </c>
      <c r="D98" s="37">
        <v>102.85833599999997</v>
      </c>
      <c r="E98" s="37">
        <v>340.414272</v>
      </c>
      <c r="F98" s="37">
        <v>766.53648</v>
      </c>
      <c r="G98" s="37">
        <v>612.78336</v>
      </c>
      <c r="H98" s="37">
        <v>231.31439999999998</v>
      </c>
      <c r="I98" s="37">
        <v>149.96016</v>
      </c>
      <c r="J98" s="37">
        <v>107.86608000000004</v>
      </c>
      <c r="K98" s="37">
        <v>61.014816000000025</v>
      </c>
      <c r="L98" s="37">
        <v>46.391616</v>
      </c>
      <c r="M98" s="37">
        <v>27.501120000000004</v>
      </c>
      <c r="N98" s="38">
        <v>2621.450304</v>
      </c>
      <c r="O98" s="38">
        <f t="shared" si="0"/>
        <v>83.1254027047488</v>
      </c>
    </row>
    <row r="99" spans="1:15" ht="18" customHeight="1">
      <c r="A99" s="29">
        <v>2556</v>
      </c>
      <c r="B99" s="43">
        <v>20.583071999999994</v>
      </c>
      <c r="C99" s="37">
        <v>47.024064</v>
      </c>
      <c r="D99" s="37">
        <v>74.513952</v>
      </c>
      <c r="E99" s="37">
        <v>413.241696</v>
      </c>
      <c r="F99" s="37">
        <v>837.8916479999998</v>
      </c>
      <c r="G99" s="37">
        <v>574.3932479999999</v>
      </c>
      <c r="H99" s="37">
        <v>231.46128</v>
      </c>
      <c r="I99" s="37">
        <v>117.11088000000001</v>
      </c>
      <c r="J99" s="37">
        <v>95.75712</v>
      </c>
      <c r="K99" s="37">
        <v>51.4512</v>
      </c>
      <c r="L99" s="37">
        <v>27.473471999999983</v>
      </c>
      <c r="M99" s="37">
        <v>18.69177599999999</v>
      </c>
      <c r="N99" s="38">
        <v>2509.593408</v>
      </c>
      <c r="O99" s="38">
        <f t="shared" si="0"/>
        <v>79.57845408965761</v>
      </c>
    </row>
    <row r="100" spans="1:15" ht="18" customHeight="1">
      <c r="A100" s="29">
        <v>2557</v>
      </c>
      <c r="B100" s="43">
        <v>21.988799999999998</v>
      </c>
      <c r="C100" s="37">
        <v>49.089888</v>
      </c>
      <c r="D100" s="37">
        <v>54.839808000000005</v>
      </c>
      <c r="E100" s="37">
        <v>347.38329600000003</v>
      </c>
      <c r="F100" s="37">
        <v>725.9509440000002</v>
      </c>
      <c r="G100" s="37">
        <v>731.89872</v>
      </c>
      <c r="H100" s="37">
        <v>250.950528</v>
      </c>
      <c r="I100" s="37">
        <v>162.2592</v>
      </c>
      <c r="J100" s="37">
        <v>73.885824</v>
      </c>
      <c r="K100" s="37">
        <v>71.28259200000001</v>
      </c>
      <c r="L100" s="37">
        <v>32.970240000000004</v>
      </c>
      <c r="M100" s="37">
        <v>25.086240000000004</v>
      </c>
      <c r="N100" s="38">
        <v>2547.58608</v>
      </c>
      <c r="O100" s="38">
        <f t="shared" si="0"/>
        <v>80.783190320976</v>
      </c>
    </row>
    <row r="101" spans="1:15" ht="18" customHeight="1">
      <c r="A101" s="29">
        <v>2558</v>
      </c>
      <c r="B101" s="43">
        <v>38.352959999999996</v>
      </c>
      <c r="C101" s="37">
        <v>32.79744</v>
      </c>
      <c r="D101" s="37">
        <v>45.84556799999999</v>
      </c>
      <c r="E101" s="37">
        <v>180.35568</v>
      </c>
      <c r="F101" s="37">
        <v>567.66096</v>
      </c>
      <c r="G101" s="37">
        <v>501.9191999999998</v>
      </c>
      <c r="H101" s="37">
        <v>327.11904000000004</v>
      </c>
      <c r="I101" s="37">
        <v>110.961792</v>
      </c>
      <c r="J101" s="37">
        <v>85.979232</v>
      </c>
      <c r="K101" s="37">
        <v>47.692800000000005</v>
      </c>
      <c r="L101" s="37">
        <v>28.041120000000042</v>
      </c>
      <c r="M101" s="37">
        <v>15.737760000000002</v>
      </c>
      <c r="N101" s="38">
        <v>1982.4635519999997</v>
      </c>
      <c r="O101" s="38">
        <f t="shared" si="0"/>
        <v>62.86332449485439</v>
      </c>
    </row>
    <row r="102" spans="1:15" ht="18" customHeight="1">
      <c r="A102" s="29">
        <v>2559</v>
      </c>
      <c r="B102" s="43">
        <v>22.918464000000004</v>
      </c>
      <c r="C102" s="37">
        <v>69.98313600000002</v>
      </c>
      <c r="D102" s="37">
        <v>102.67171200000001</v>
      </c>
      <c r="E102" s="37">
        <v>375.9048</v>
      </c>
      <c r="F102" s="37">
        <v>1041.3800640000004</v>
      </c>
      <c r="G102" s="37">
        <v>739.977984</v>
      </c>
      <c r="H102" s="37">
        <v>284.362272</v>
      </c>
      <c r="I102" s="37">
        <v>121.91731199999998</v>
      </c>
      <c r="J102" s="37">
        <v>67.900032</v>
      </c>
      <c r="K102" s="37">
        <v>60.8256</v>
      </c>
      <c r="L102" s="37">
        <v>25.820640000000004</v>
      </c>
      <c r="M102" s="37">
        <v>12.582432000000004</v>
      </c>
      <c r="N102" s="38">
        <v>2926.2444479999995</v>
      </c>
      <c r="O102" s="38">
        <f t="shared" si="0"/>
        <v>92.79033357274558</v>
      </c>
    </row>
    <row r="103" spans="1:15" ht="18" customHeight="1">
      <c r="A103" s="29">
        <v>2560</v>
      </c>
      <c r="B103" s="43">
        <v>28.710720000000006</v>
      </c>
      <c r="C103" s="37">
        <v>60.56121599999998</v>
      </c>
      <c r="D103" s="37">
        <v>75.475584</v>
      </c>
      <c r="E103" s="37">
        <v>668.52</v>
      </c>
      <c r="F103" s="37">
        <v>671.57856</v>
      </c>
      <c r="G103" s="37">
        <v>675.4233600000001</v>
      </c>
      <c r="H103" s="37">
        <v>397.81152</v>
      </c>
      <c r="I103" s="37">
        <v>148.63392000000005</v>
      </c>
      <c r="J103" s="37">
        <v>88.13664000000003</v>
      </c>
      <c r="K103" s="37">
        <v>64.585728</v>
      </c>
      <c r="L103" s="37">
        <v>32.76288</v>
      </c>
      <c r="M103" s="37">
        <v>23.452416000000007</v>
      </c>
      <c r="N103" s="38">
        <v>2935.652544</v>
      </c>
      <c r="O103" s="38">
        <f t="shared" si="0"/>
        <v>93.08866147447681</v>
      </c>
    </row>
    <row r="104" spans="1:15" ht="18" customHeight="1">
      <c r="A104" s="29">
        <v>2561</v>
      </c>
      <c r="B104" s="43">
        <v>42.726528</v>
      </c>
      <c r="C104" s="37">
        <v>90.39945600000003</v>
      </c>
      <c r="D104" s="37">
        <v>369.0532800000001</v>
      </c>
      <c r="E104" s="37">
        <v>1068.02064</v>
      </c>
      <c r="F104" s="37">
        <v>1152.89136</v>
      </c>
      <c r="G104" s="37">
        <v>788.5252800000001</v>
      </c>
      <c r="H104" s="37">
        <v>315.0532800000001</v>
      </c>
      <c r="I104" s="37">
        <v>130.83379199999996</v>
      </c>
      <c r="J104" s="37">
        <v>73.48320000000004</v>
      </c>
      <c r="K104" s="37">
        <v>56.03904</v>
      </c>
      <c r="L104" s="37">
        <v>25.38086400000001</v>
      </c>
      <c r="M104" s="37">
        <v>15.698015999999996</v>
      </c>
      <c r="N104" s="38">
        <v>4128.104736</v>
      </c>
      <c r="O104" s="38">
        <f t="shared" si="0"/>
        <v>130.9009627471392</v>
      </c>
    </row>
    <row r="105" spans="1:15" ht="18" customHeight="1">
      <c r="A105" s="29">
        <v>2562</v>
      </c>
      <c r="B105" s="43">
        <v>8.588160000000002</v>
      </c>
      <c r="C105" s="37">
        <v>10.91664</v>
      </c>
      <c r="D105" s="37">
        <v>28.512</v>
      </c>
      <c r="E105" s="37">
        <v>49.502880000000005</v>
      </c>
      <c r="F105" s="37">
        <v>949.3804800000003</v>
      </c>
      <c r="G105" s="37">
        <v>406.58976</v>
      </c>
      <c r="H105" s="37">
        <v>113.94000000000001</v>
      </c>
      <c r="I105" s="37">
        <v>60.821279999999994</v>
      </c>
      <c r="J105" s="37">
        <v>32.21855999999999</v>
      </c>
      <c r="K105" s="37">
        <v>20.70576</v>
      </c>
      <c r="L105" s="37">
        <v>9.979199999999997</v>
      </c>
      <c r="M105" s="37">
        <v>5.788799999999998</v>
      </c>
      <c r="N105" s="38">
        <v>1696.9435200000007</v>
      </c>
      <c r="O105" s="38">
        <f t="shared" si="0"/>
        <v>53.80956993614402</v>
      </c>
    </row>
    <row r="106" spans="1:15" ht="18" customHeight="1">
      <c r="A106" s="29">
        <v>2563</v>
      </c>
      <c r="B106" s="43">
        <v>9.042624</v>
      </c>
      <c r="C106" s="37">
        <v>9.54288</v>
      </c>
      <c r="D106" s="37">
        <v>95.893632</v>
      </c>
      <c r="E106" s="37">
        <v>133.60204799999997</v>
      </c>
      <c r="F106" s="37">
        <v>1007.8387200000003</v>
      </c>
      <c r="G106" s="37">
        <v>426.88079999999985</v>
      </c>
      <c r="H106" s="37">
        <v>184.125312</v>
      </c>
      <c r="I106" s="37">
        <v>73.87977599999999</v>
      </c>
      <c r="J106" s="37">
        <v>41.340671999999984</v>
      </c>
      <c r="K106" s="37">
        <v>26.515296000000003</v>
      </c>
      <c r="L106" s="37">
        <v>20.27030400000001</v>
      </c>
      <c r="M106" s="37">
        <v>13.323744</v>
      </c>
      <c r="N106" s="38">
        <v>2042.2558080000003</v>
      </c>
      <c r="O106" s="38">
        <f t="shared" si="0"/>
        <v>64.75931899493762</v>
      </c>
    </row>
    <row r="107" spans="1:15" ht="18" customHeight="1">
      <c r="A107" s="29">
        <v>2564</v>
      </c>
      <c r="B107" s="43">
        <v>50.562144</v>
      </c>
      <c r="C107" s="37">
        <v>35.778240000000004</v>
      </c>
      <c r="D107" s="37">
        <v>225.14284800000007</v>
      </c>
      <c r="E107" s="37">
        <v>283.72723199999996</v>
      </c>
      <c r="F107" s="37">
        <v>412.54704000000004</v>
      </c>
      <c r="G107" s="37">
        <v>297.35424</v>
      </c>
      <c r="H107" s="37">
        <v>183.79872</v>
      </c>
      <c r="I107" s="37">
        <v>90.00720000000003</v>
      </c>
      <c r="J107" s="37">
        <v>38.9448</v>
      </c>
      <c r="K107" s="37">
        <v>27.736991999999994</v>
      </c>
      <c r="L107" s="37">
        <v>22.203072000000002</v>
      </c>
      <c r="M107" s="37">
        <v>30.700512</v>
      </c>
      <c r="N107" s="38">
        <v>1698.5030400000005</v>
      </c>
      <c r="O107" s="38">
        <f t="shared" si="0"/>
        <v>53.859021847488016</v>
      </c>
    </row>
    <row r="108" spans="1:15" ht="18" customHeight="1">
      <c r="A108" s="29">
        <v>2565</v>
      </c>
      <c r="B108" s="43">
        <v>33.274368</v>
      </c>
      <c r="C108" s="37">
        <v>117.32428799999998</v>
      </c>
      <c r="D108" s="37">
        <v>111.54499200000004</v>
      </c>
      <c r="E108" s="37">
        <v>474.2798400000001</v>
      </c>
      <c r="F108" s="37">
        <v>831.6648</v>
      </c>
      <c r="G108" s="37">
        <v>498.5280000000001</v>
      </c>
      <c r="H108" s="37">
        <v>362.82384</v>
      </c>
      <c r="I108" s="37">
        <v>119.06352</v>
      </c>
      <c r="J108" s="37">
        <v>66.60316800000001</v>
      </c>
      <c r="K108" s="37">
        <v>38.251872</v>
      </c>
      <c r="L108" s="37">
        <v>21.409056000000003</v>
      </c>
      <c r="M108" s="37">
        <v>13.607135999999997</v>
      </c>
      <c r="N108" s="38">
        <v>2688.37488</v>
      </c>
      <c r="O108" s="38">
        <f t="shared" si="0"/>
        <v>85.247560932336</v>
      </c>
    </row>
    <row r="109" spans="1:15" ht="18" customHeight="1">
      <c r="A109" s="29"/>
      <c r="B109" s="4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8"/>
      <c r="O109" s="38"/>
    </row>
    <row r="110" spans="1:15" ht="18" customHeight="1">
      <c r="A110" s="29"/>
      <c r="B110" s="43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8"/>
      <c r="O110" s="38"/>
    </row>
    <row r="111" spans="1:15" ht="18" customHeight="1">
      <c r="A111" s="28" t="s">
        <v>23</v>
      </c>
      <c r="B111" s="45">
        <f>MAX(B8:B110)</f>
        <v>135</v>
      </c>
      <c r="C111" s="46">
        <f>MAX(C8:C110)</f>
        <v>302.27</v>
      </c>
      <c r="D111" s="46">
        <f aca="true" t="shared" si="2" ref="D111:M111">MAX(D8:D110)</f>
        <v>737.22528</v>
      </c>
      <c r="E111" s="46">
        <f t="shared" si="2"/>
        <v>1404.42</v>
      </c>
      <c r="F111" s="46">
        <f t="shared" si="2"/>
        <v>2478</v>
      </c>
      <c r="G111" s="46">
        <f t="shared" si="2"/>
        <v>2647</v>
      </c>
      <c r="H111" s="46">
        <f t="shared" si="2"/>
        <v>598</v>
      </c>
      <c r="I111" s="46">
        <f t="shared" si="2"/>
        <v>258.1</v>
      </c>
      <c r="J111" s="46">
        <f>MAX(J8:J110)</f>
        <v>127.36</v>
      </c>
      <c r="K111" s="46">
        <f t="shared" si="2"/>
        <v>95.3</v>
      </c>
      <c r="L111" s="46">
        <f t="shared" si="2"/>
        <v>84.1</v>
      </c>
      <c r="M111" s="46">
        <f t="shared" si="2"/>
        <v>80.2</v>
      </c>
      <c r="N111" s="47">
        <f>MAX(N8:N110)</f>
        <v>6078.375360000001</v>
      </c>
      <c r="O111" s="47">
        <f>MAX(O8:O110)</f>
        <v>192.74345915299205</v>
      </c>
    </row>
    <row r="112" spans="1:15" ht="18" customHeight="1">
      <c r="A112" s="26" t="s">
        <v>17</v>
      </c>
      <c r="B112" s="43">
        <f>AVERAGE(B55:B110,B34:B53,B29:B32,B18:B20,B9:B11)</f>
        <v>30.33105923809523</v>
      </c>
      <c r="C112" s="37">
        <f>AVERAGE(C58:C110,C55,C34:C53,C28:C32,C18:C20,C9:C11)</f>
        <v>67.95496269879517</v>
      </c>
      <c r="D112" s="37">
        <f>AVERAGE(D55:D110,D34:D53,D28:D32,D18:D20,D8:D11)</f>
        <v>163.89669479069767</v>
      </c>
      <c r="E112" s="37">
        <f>AVERAGE(E58:E110,E55:E56,E28:E53,E25,E16:E22,E8:E13)</f>
        <v>475.95900920430114</v>
      </c>
      <c r="F112" s="37">
        <f>AVERAGE(F64:F110,F58:F62,F55:F56,F27:F53,F15:F25,F8:F13)</f>
        <v>934.11492825</v>
      </c>
      <c r="G112" s="37">
        <f>AVERAGE(,G62:G110,G55:G60,G24:G53,G17:G22,G8:G15)</f>
        <v>715.5605651428571</v>
      </c>
      <c r="H112" s="37">
        <f>AVERAGE(H62:H110,H55:H60,H29:H53,H24,H17:H22,H8:H15)</f>
        <v>273.1688472258064</v>
      </c>
      <c r="I112" s="37">
        <f>AVERAGE(I55:I110,I34:I53,I29:I32,I22,I17:I19,I14:I15,I8:I12)</f>
        <v>114.69635146067418</v>
      </c>
      <c r="J112" s="37">
        <f>AVERAGE(J55:J110,J29:J53,J17:J19,J14:J15,J9:J11)</f>
        <v>67.20987494252876</v>
      </c>
      <c r="K112" s="37">
        <f>AVERAGE(K57:K110,K55,K29:K53,K17:K19,K14:K15,K9:K11)</f>
        <v>44.99658920930232</v>
      </c>
      <c r="L112" s="37">
        <f>AVERAGE(L55:L110,L28:L53,L17:L19,L15,L9:L11)</f>
        <v>29.449046896551728</v>
      </c>
      <c r="M112" s="37">
        <f>AVERAGE(M55:M110,M28:M53,M17:M19,M15,M9:M11)</f>
        <v>24.617665103448275</v>
      </c>
      <c r="N112" s="38">
        <f>+SUM(B112:M112)</f>
        <v>2941.9555941630583</v>
      </c>
      <c r="O112" s="38">
        <f>N112*0.0317097</f>
        <v>93.28852930423233</v>
      </c>
    </row>
    <row r="113" spans="1:15" ht="18" customHeight="1">
      <c r="A113" s="27" t="s">
        <v>24</v>
      </c>
      <c r="B113" s="43">
        <f>MIN(B8:B110)</f>
        <v>2.04</v>
      </c>
      <c r="C113" s="37">
        <f>MIN(C8:C110)</f>
        <v>9.54288</v>
      </c>
      <c r="D113" s="37">
        <f aca="true" t="shared" si="3" ref="D113:M113">MIN(D8:D110)</f>
        <v>25.4</v>
      </c>
      <c r="E113" s="37">
        <f t="shared" si="3"/>
        <v>49.502880000000005</v>
      </c>
      <c r="F113" s="37">
        <f t="shared" si="3"/>
        <v>324</v>
      </c>
      <c r="G113" s="37">
        <f t="shared" si="3"/>
        <v>178</v>
      </c>
      <c r="H113" s="37">
        <f t="shared" si="3"/>
        <v>86.7</v>
      </c>
      <c r="I113" s="37">
        <f t="shared" si="3"/>
        <v>32.5</v>
      </c>
      <c r="J113" s="37">
        <f t="shared" si="3"/>
        <v>27.47</v>
      </c>
      <c r="K113" s="37">
        <f t="shared" si="3"/>
        <v>13.42</v>
      </c>
      <c r="L113" s="37">
        <f t="shared" si="3"/>
        <v>9.07</v>
      </c>
      <c r="M113" s="37">
        <f t="shared" si="3"/>
        <v>3.77</v>
      </c>
      <c r="N113" s="42">
        <f>MIN(N8:N110)</f>
        <v>1341.7</v>
      </c>
      <c r="O113" s="42">
        <f>MIN(O8:O110)</f>
        <v>42.614155251141554</v>
      </c>
    </row>
    <row r="114" spans="1:15" ht="18" customHeight="1">
      <c r="A114" s="19" t="s">
        <v>28</v>
      </c>
      <c r="B114" s="20"/>
      <c r="C114" s="20"/>
      <c r="D114" s="20"/>
      <c r="E114" s="20"/>
      <c r="F114" s="21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8" customHeight="1">
      <c r="A115" s="22"/>
      <c r="B115" s="14" t="s">
        <v>25</v>
      </c>
      <c r="C115" s="23"/>
      <c r="D115" s="23"/>
      <c r="E115" s="23"/>
      <c r="F115" s="24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8" customHeight="1">
      <c r="A116" s="15"/>
      <c r="B116" s="15" t="s">
        <v>27</v>
      </c>
      <c r="C116" s="14"/>
      <c r="D116" s="14"/>
      <c r="E116" s="14"/>
      <c r="F116" s="15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8" customHeight="1">
      <c r="A117" s="15"/>
      <c r="B117" s="15" t="s">
        <v>26</v>
      </c>
      <c r="C117" s="14"/>
      <c r="D117" s="14"/>
      <c r="E117" s="14"/>
      <c r="F117" s="15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8" customHeight="1">
      <c r="A118" s="15"/>
      <c r="B118" s="14"/>
      <c r="C118" s="14"/>
      <c r="D118" s="14"/>
      <c r="E118" s="14"/>
      <c r="F118" s="15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8" customHeight="1">
      <c r="A119" s="15"/>
      <c r="B119" s="14"/>
      <c r="C119" s="14"/>
      <c r="D119" s="14"/>
      <c r="E119" s="15"/>
      <c r="F119" s="15"/>
      <c r="G119" s="15"/>
      <c r="H119" s="15"/>
      <c r="I119" s="15"/>
      <c r="J119" s="15"/>
      <c r="K119" s="14"/>
      <c r="L119" s="14"/>
      <c r="M119" s="14"/>
      <c r="N119" s="14"/>
      <c r="O119" s="14"/>
    </row>
    <row r="120" spans="1:15" ht="18" customHeight="1">
      <c r="A120" s="15"/>
      <c r="B120" s="14"/>
      <c r="C120" s="15"/>
      <c r="D120" s="14"/>
      <c r="E120" s="14"/>
      <c r="F120" s="14"/>
      <c r="G120" s="14"/>
      <c r="H120" s="14"/>
      <c r="I120" s="14"/>
      <c r="J120" s="14"/>
      <c r="K120" s="15"/>
      <c r="L120" s="15"/>
      <c r="M120" s="14"/>
      <c r="N120" s="14"/>
      <c r="O120" s="14"/>
    </row>
    <row r="121" spans="2:15" ht="18" customHeight="1">
      <c r="B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ht="18" customHeight="1"/>
    <row r="123" ht="18" customHeight="1"/>
    <row r="148" ht="18.75">
      <c r="O148" s="4" t="s">
        <v>22</v>
      </c>
    </row>
    <row r="149" ht="18.75">
      <c r="A149" s="3" t="s">
        <v>22</v>
      </c>
    </row>
  </sheetData>
  <sheetProtection/>
  <printOptions/>
  <pageMargins left="0.3937007874015748" right="0.15748031496062992" top="0.5118110236220472" bottom="0.5118110236220472" header="0.5118110236220472" footer="0.5118110236220472"/>
  <pageSetup fitToHeight="2" horizontalDpi="360" verticalDpi="360"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V17" sqref="V17"/>
    </sheetView>
  </sheetViews>
  <sheetFormatPr defaultColWidth="9.33203125" defaultRowHeight="21"/>
  <cols>
    <col min="1" max="1" width="15.66015625" style="3" bestFit="1" customWidth="1"/>
    <col min="2" max="16384" width="9.33203125" style="3" customWidth="1"/>
  </cols>
  <sheetData>
    <row r="1" spans="1:3" ht="18.75">
      <c r="A1" s="16" t="s">
        <v>3</v>
      </c>
      <c r="B1" s="17" t="s">
        <v>2</v>
      </c>
      <c r="C1" s="3" t="s">
        <v>31</v>
      </c>
    </row>
    <row r="2" spans="1:2" ht="18.75">
      <c r="A2" s="16"/>
      <c r="B2" s="17" t="s">
        <v>16</v>
      </c>
    </row>
    <row r="3" spans="1:3" ht="18.75">
      <c r="A3" s="18">
        <v>19266</v>
      </c>
      <c r="B3" s="49">
        <v>4574.3</v>
      </c>
      <c r="C3" s="49">
        <v>2941.96</v>
      </c>
    </row>
    <row r="4" spans="1:3" ht="18.75">
      <c r="A4" s="18">
        <v>19632</v>
      </c>
      <c r="B4" s="49">
        <v>2758.6</v>
      </c>
      <c r="C4" s="49">
        <v>2941.96</v>
      </c>
    </row>
    <row r="5" spans="1:3" ht="18.75">
      <c r="A5" s="18">
        <v>19998</v>
      </c>
      <c r="B5" s="49">
        <v>1909.5</v>
      </c>
      <c r="C5" s="49">
        <v>2941.96</v>
      </c>
    </row>
    <row r="6" spans="1:3" ht="18.75">
      <c r="A6" s="18">
        <v>20364</v>
      </c>
      <c r="B6" s="49">
        <v>3506.6</v>
      </c>
      <c r="C6" s="49">
        <v>2941.96</v>
      </c>
    </row>
    <row r="7" spans="1:3" ht="18.75">
      <c r="A7" s="18">
        <v>20730</v>
      </c>
      <c r="B7" s="49">
        <v>3161.2</v>
      </c>
      <c r="C7" s="49">
        <v>2941.96</v>
      </c>
    </row>
    <row r="8" spans="1:3" ht="18.75">
      <c r="A8" s="18">
        <v>21096</v>
      </c>
      <c r="B8" s="49">
        <v>2465.1</v>
      </c>
      <c r="C8" s="49">
        <v>2941.96</v>
      </c>
    </row>
    <row r="9" spans="1:3" ht="18.75">
      <c r="A9" s="18">
        <v>21462</v>
      </c>
      <c r="B9" s="49">
        <v>1386.3</v>
      </c>
      <c r="C9" s="49">
        <v>2941.96</v>
      </c>
    </row>
    <row r="10" spans="1:3" ht="18.75">
      <c r="A10" s="18">
        <v>21828</v>
      </c>
      <c r="B10" s="49">
        <v>3025.8</v>
      </c>
      <c r="C10" s="49">
        <v>2941.96</v>
      </c>
    </row>
    <row r="11" spans="1:3" ht="18.75">
      <c r="A11" s="18">
        <v>22194</v>
      </c>
      <c r="B11" s="49">
        <v>2877.8</v>
      </c>
      <c r="C11" s="49">
        <v>2941.96</v>
      </c>
    </row>
    <row r="12" spans="1:3" ht="18.75">
      <c r="A12" s="18">
        <v>22560</v>
      </c>
      <c r="B12" s="49">
        <v>2898.1</v>
      </c>
      <c r="C12" s="49">
        <v>2941.96</v>
      </c>
    </row>
    <row r="13" spans="1:3" ht="18.75">
      <c r="A13" s="18">
        <v>22926</v>
      </c>
      <c r="B13" s="49">
        <v>2165.2</v>
      </c>
      <c r="C13" s="49">
        <v>2941.96</v>
      </c>
    </row>
    <row r="14" spans="1:3" ht="18.75">
      <c r="A14" s="18">
        <v>23292</v>
      </c>
      <c r="B14" s="49">
        <v>3631.3</v>
      </c>
      <c r="C14" s="49">
        <v>2941.96</v>
      </c>
    </row>
    <row r="15" spans="1:3" ht="18.75">
      <c r="A15" s="18">
        <v>23658</v>
      </c>
      <c r="B15" s="49">
        <v>2493.2</v>
      </c>
      <c r="C15" s="49">
        <v>2941.96</v>
      </c>
    </row>
    <row r="16" spans="1:3" ht="18.75">
      <c r="A16" s="18">
        <v>24024</v>
      </c>
      <c r="B16" s="49">
        <v>1760.9</v>
      </c>
      <c r="C16" s="49">
        <v>2941.96</v>
      </c>
    </row>
    <row r="17" spans="1:3" ht="18.75">
      <c r="A17" s="18">
        <v>24390</v>
      </c>
      <c r="B17" s="49">
        <v>2626</v>
      </c>
      <c r="C17" s="49">
        <v>2941.96</v>
      </c>
    </row>
    <row r="18" spans="1:3" ht="18.75">
      <c r="A18" s="18">
        <v>24756</v>
      </c>
      <c r="B18" s="49">
        <v>2023.3</v>
      </c>
      <c r="C18" s="49">
        <v>2941.96</v>
      </c>
    </row>
    <row r="19" spans="1:3" ht="18.75">
      <c r="A19" s="18">
        <v>25122</v>
      </c>
      <c r="B19" s="50" t="s">
        <v>20</v>
      </c>
      <c r="C19" s="49">
        <v>2941.96</v>
      </c>
    </row>
    <row r="20" spans="1:3" ht="18.75">
      <c r="A20" s="18">
        <v>25488</v>
      </c>
      <c r="B20" s="49">
        <v>1958.5</v>
      </c>
      <c r="C20" s="49">
        <v>2941.96</v>
      </c>
    </row>
    <row r="21" spans="1:3" ht="18.75">
      <c r="A21" s="18">
        <v>25854</v>
      </c>
      <c r="B21" s="50" t="s">
        <v>20</v>
      </c>
      <c r="C21" s="49">
        <v>2941.96</v>
      </c>
    </row>
    <row r="22" spans="1:3" ht="18.75">
      <c r="A22" s="18">
        <v>26220</v>
      </c>
      <c r="B22" s="50" t="s">
        <v>20</v>
      </c>
      <c r="C22" s="49">
        <v>2941.96</v>
      </c>
    </row>
    <row r="23" spans="1:3" ht="18.75">
      <c r="A23" s="18">
        <v>26586</v>
      </c>
      <c r="B23" s="49">
        <v>1888.44</v>
      </c>
      <c r="C23" s="49">
        <v>2941.96</v>
      </c>
    </row>
    <row r="24" spans="1:3" ht="18.75">
      <c r="A24" s="18">
        <v>26952</v>
      </c>
      <c r="B24" s="49">
        <v>2494.66</v>
      </c>
      <c r="C24" s="49">
        <v>2941.96</v>
      </c>
    </row>
    <row r="25" spans="1:3" ht="18.75">
      <c r="A25" s="18">
        <v>27318</v>
      </c>
      <c r="B25" s="49">
        <v>1341.7</v>
      </c>
      <c r="C25" s="49">
        <v>2941.96</v>
      </c>
    </row>
    <row r="26" spans="1:3" ht="18.75">
      <c r="A26" s="18">
        <v>27684</v>
      </c>
      <c r="B26" s="50" t="s">
        <v>20</v>
      </c>
      <c r="C26" s="49">
        <v>2941.96</v>
      </c>
    </row>
    <row r="27" spans="1:3" ht="18.75">
      <c r="A27" s="18">
        <v>28050</v>
      </c>
      <c r="B27" s="49">
        <v>1978.9</v>
      </c>
      <c r="C27" s="49">
        <v>2941.96</v>
      </c>
    </row>
    <row r="28" spans="1:3" ht="18.75">
      <c r="A28" s="18">
        <v>28416</v>
      </c>
      <c r="B28" s="50" t="s">
        <v>20</v>
      </c>
      <c r="C28" s="49">
        <v>2941.96</v>
      </c>
    </row>
    <row r="29" spans="1:3" ht="18.75">
      <c r="A29" s="18">
        <v>28782</v>
      </c>
      <c r="B29" s="49">
        <v>2141.42</v>
      </c>
      <c r="C29" s="49">
        <v>2941.96</v>
      </c>
    </row>
    <row r="30" spans="1:3" ht="18.75">
      <c r="A30" s="18">
        <v>29148</v>
      </c>
      <c r="B30" s="49">
        <v>1850.42</v>
      </c>
      <c r="C30" s="49">
        <v>2941.96</v>
      </c>
    </row>
    <row r="31" spans="1:3" ht="18.75">
      <c r="A31" s="18">
        <v>29514</v>
      </c>
      <c r="B31" s="49">
        <v>4043.63</v>
      </c>
      <c r="C31" s="49">
        <v>2941.96</v>
      </c>
    </row>
    <row r="32" spans="1:3" ht="18.75">
      <c r="A32" s="18">
        <v>29880</v>
      </c>
      <c r="B32" s="49">
        <v>3932.79</v>
      </c>
      <c r="C32" s="49">
        <v>2941.96</v>
      </c>
    </row>
    <row r="33" spans="1:3" ht="18.75">
      <c r="A33" s="18">
        <v>30246</v>
      </c>
      <c r="B33" s="49">
        <v>3005.69</v>
      </c>
      <c r="C33" s="49">
        <v>2941.96</v>
      </c>
    </row>
    <row r="34" spans="1:3" ht="18.75">
      <c r="A34" s="18">
        <v>30612</v>
      </c>
      <c r="B34" s="49">
        <v>3413.3</v>
      </c>
      <c r="C34" s="49">
        <v>2941.96</v>
      </c>
    </row>
    <row r="35" spans="1:3" ht="18.75">
      <c r="A35" s="18">
        <v>30978</v>
      </c>
      <c r="B35" s="49">
        <v>4205.78</v>
      </c>
      <c r="C35" s="49">
        <v>2941.96</v>
      </c>
    </row>
    <row r="36" spans="1:3" ht="18.75">
      <c r="A36" s="18">
        <v>31344</v>
      </c>
      <c r="B36" s="49">
        <v>2906.49</v>
      </c>
      <c r="C36" s="49">
        <v>2941.96</v>
      </c>
    </row>
    <row r="37" spans="1:3" ht="18.75">
      <c r="A37" s="18">
        <v>31710</v>
      </c>
      <c r="B37" s="49">
        <v>2072.41</v>
      </c>
      <c r="C37" s="49">
        <v>2941.96</v>
      </c>
    </row>
    <row r="38" spans="1:3" ht="18.75">
      <c r="A38" s="18">
        <v>32076</v>
      </c>
      <c r="B38" s="49">
        <v>1343.88</v>
      </c>
      <c r="C38" s="49">
        <v>2941.96</v>
      </c>
    </row>
    <row r="39" spans="1:3" ht="18.75">
      <c r="A39" s="18">
        <v>32442</v>
      </c>
      <c r="B39" s="49">
        <v>2116.64</v>
      </c>
      <c r="C39" s="49">
        <v>2941.96</v>
      </c>
    </row>
    <row r="40" spans="1:3" ht="18.75">
      <c r="A40" s="18">
        <v>32808</v>
      </c>
      <c r="B40" s="49">
        <v>2218.11</v>
      </c>
      <c r="C40" s="49">
        <v>2941.96</v>
      </c>
    </row>
    <row r="41" spans="1:3" ht="18.75">
      <c r="A41" s="18">
        <v>33174</v>
      </c>
      <c r="B41" s="49">
        <v>2204.97</v>
      </c>
      <c r="C41" s="49">
        <v>2941.96</v>
      </c>
    </row>
    <row r="42" spans="1:3" ht="18.75">
      <c r="A42" s="18">
        <v>33540</v>
      </c>
      <c r="B42" s="49">
        <v>2114.19</v>
      </c>
      <c r="C42" s="49">
        <v>2941.96</v>
      </c>
    </row>
    <row r="43" spans="1:3" ht="18.75">
      <c r="A43" s="18">
        <v>33906</v>
      </c>
      <c r="B43" s="49">
        <v>1776.57</v>
      </c>
      <c r="C43" s="49">
        <v>2941.96</v>
      </c>
    </row>
    <row r="44" spans="1:3" ht="18.75">
      <c r="A44" s="18">
        <v>34272</v>
      </c>
      <c r="B44" s="49">
        <v>2016.51</v>
      </c>
      <c r="C44" s="49">
        <v>2941.96</v>
      </c>
    </row>
    <row r="45" spans="1:3" ht="18.75">
      <c r="A45" s="18">
        <v>34638</v>
      </c>
      <c r="B45" s="49">
        <v>4917.7</v>
      </c>
      <c r="C45" s="49">
        <v>2941.96</v>
      </c>
    </row>
    <row r="46" spans="1:3" ht="18.75">
      <c r="A46" s="18">
        <v>35004</v>
      </c>
      <c r="B46" s="49">
        <v>5326.4</v>
      </c>
      <c r="C46" s="49">
        <v>2941.96</v>
      </c>
    </row>
    <row r="47" spans="1:3" ht="18.75">
      <c r="A47" s="18">
        <v>35370</v>
      </c>
      <c r="B47" s="49">
        <v>3206</v>
      </c>
      <c r="C47" s="49">
        <v>2941.96</v>
      </c>
    </row>
    <row r="48" spans="1:3" ht="18.75">
      <c r="A48" s="18">
        <v>35736</v>
      </c>
      <c r="B48" s="49">
        <v>2431.6359999999995</v>
      </c>
      <c r="C48" s="49">
        <v>2941.96</v>
      </c>
    </row>
    <row r="49" spans="1:3" ht="18.75">
      <c r="A49" s="18">
        <v>36102</v>
      </c>
      <c r="B49" s="49">
        <v>1775.916</v>
      </c>
      <c r="C49" s="49">
        <v>2941.96</v>
      </c>
    </row>
    <row r="50" spans="1:3" ht="18.75">
      <c r="A50" s="18">
        <v>36468</v>
      </c>
      <c r="B50" s="49">
        <v>3842.08</v>
      </c>
      <c r="C50" s="49">
        <v>2941.96</v>
      </c>
    </row>
    <row r="51" spans="1:3" ht="18.75">
      <c r="A51" s="18">
        <v>36834</v>
      </c>
      <c r="B51" s="49">
        <v>3173.883</v>
      </c>
      <c r="C51" s="49">
        <v>2941.96</v>
      </c>
    </row>
    <row r="52" spans="1:3" ht="18.75">
      <c r="A52" s="18">
        <v>37200</v>
      </c>
      <c r="B52" s="49">
        <v>3990.87</v>
      </c>
      <c r="C52" s="49">
        <v>2941.96</v>
      </c>
    </row>
    <row r="53" spans="1:3" ht="18.75">
      <c r="A53" s="18">
        <v>37566</v>
      </c>
      <c r="B53" s="49">
        <v>4180.16</v>
      </c>
      <c r="C53" s="49">
        <v>2941.96</v>
      </c>
    </row>
    <row r="54" spans="1:3" ht="18.75">
      <c r="A54" s="18">
        <v>37932</v>
      </c>
      <c r="B54" s="49">
        <v>2512.66</v>
      </c>
      <c r="C54" s="49">
        <v>2941.96</v>
      </c>
    </row>
    <row r="55" spans="1:3" ht="18.75">
      <c r="A55" s="18">
        <v>38298</v>
      </c>
      <c r="B55" s="49">
        <v>3876.67</v>
      </c>
      <c r="C55" s="49">
        <v>2941.96</v>
      </c>
    </row>
    <row r="56" spans="1:3" ht="18.75">
      <c r="A56" s="18">
        <v>38664</v>
      </c>
      <c r="B56" s="49">
        <v>3171.0009600000003</v>
      </c>
      <c r="C56" s="49">
        <v>2941.96</v>
      </c>
    </row>
    <row r="57" spans="1:3" ht="18.75">
      <c r="A57" s="18">
        <v>39030</v>
      </c>
      <c r="B57" s="49">
        <v>4018.4</v>
      </c>
      <c r="C57" s="49">
        <v>2941.96</v>
      </c>
    </row>
    <row r="58" spans="1:3" ht="18.75">
      <c r="A58" s="18">
        <v>39396</v>
      </c>
      <c r="B58" s="49">
        <v>2665.6421760000003</v>
      </c>
      <c r="C58" s="49">
        <v>2941.96</v>
      </c>
    </row>
    <row r="59" spans="1:3" ht="18.75">
      <c r="A59" s="18">
        <v>39762</v>
      </c>
      <c r="B59" s="49">
        <v>5085.99</v>
      </c>
      <c r="C59" s="49">
        <v>2941.96</v>
      </c>
    </row>
    <row r="60" spans="1:3" ht="18.75">
      <c r="A60" s="18">
        <v>40127</v>
      </c>
      <c r="B60" s="49">
        <v>2332.2</v>
      </c>
      <c r="C60" s="49">
        <v>2941.96</v>
      </c>
    </row>
    <row r="61" spans="1:3" ht="18.75">
      <c r="A61" s="18">
        <v>40492</v>
      </c>
      <c r="B61" s="49">
        <v>3836.0649600000015</v>
      </c>
      <c r="C61" s="49">
        <v>2941.96</v>
      </c>
    </row>
    <row r="62" spans="1:3" ht="18.75">
      <c r="A62" s="18">
        <v>40857</v>
      </c>
      <c r="B62" s="49">
        <v>6078.38</v>
      </c>
      <c r="C62" s="49">
        <v>2941.96</v>
      </c>
    </row>
    <row r="63" spans="1:3" ht="18.75">
      <c r="A63" s="18">
        <v>41223</v>
      </c>
      <c r="B63" s="49">
        <v>2621.45</v>
      </c>
      <c r="C63" s="49">
        <v>2941.96</v>
      </c>
    </row>
    <row r="64" spans="1:3" ht="18.75">
      <c r="A64" s="18">
        <v>41588</v>
      </c>
      <c r="B64" s="49">
        <v>2509.59</v>
      </c>
      <c r="C64" s="49">
        <v>2941.96</v>
      </c>
    </row>
    <row r="65" spans="1:3" ht="18.75">
      <c r="A65" s="18">
        <v>41953</v>
      </c>
      <c r="B65" s="49">
        <v>2547.59</v>
      </c>
      <c r="C65" s="49">
        <v>2941.96</v>
      </c>
    </row>
    <row r="66" spans="1:3" ht="18.75">
      <c r="A66" s="18">
        <v>42318</v>
      </c>
      <c r="B66" s="49">
        <v>1982.46</v>
      </c>
      <c r="C66" s="49">
        <v>2941.96</v>
      </c>
    </row>
    <row r="67" spans="1:3" ht="18.75">
      <c r="A67" s="18">
        <v>42684</v>
      </c>
      <c r="B67" s="49">
        <v>2926.24</v>
      </c>
      <c r="C67" s="49">
        <v>2941.96</v>
      </c>
    </row>
    <row r="68" spans="1:3" ht="18.75">
      <c r="A68" s="18">
        <v>43049</v>
      </c>
      <c r="B68" s="49">
        <v>2935.65</v>
      </c>
      <c r="C68" s="49">
        <v>2941.96</v>
      </c>
    </row>
    <row r="69" spans="1:3" ht="18.75">
      <c r="A69" s="18">
        <v>43414</v>
      </c>
      <c r="B69" s="49">
        <v>4128.104736</v>
      </c>
      <c r="C69" s="49">
        <v>2941.96</v>
      </c>
    </row>
    <row r="70" spans="1:3" ht="18.75">
      <c r="A70" s="18">
        <v>43779</v>
      </c>
      <c r="B70" s="49">
        <v>1696.94</v>
      </c>
      <c r="C70" s="49">
        <v>2941.96</v>
      </c>
    </row>
    <row r="71" spans="1:3" ht="18.75">
      <c r="A71" s="18">
        <v>44145</v>
      </c>
      <c r="B71" s="49">
        <v>2042.26</v>
      </c>
      <c r="C71" s="49">
        <v>2941.96</v>
      </c>
    </row>
    <row r="72" spans="1:3" ht="18.75">
      <c r="A72" s="18">
        <v>44510</v>
      </c>
      <c r="B72" s="49">
        <v>1698.5</v>
      </c>
      <c r="C72" s="49">
        <v>2941.96</v>
      </c>
    </row>
    <row r="73" spans="1:3" ht="18.75">
      <c r="A73" s="18">
        <v>44875</v>
      </c>
      <c r="B73" s="49">
        <v>2688.37</v>
      </c>
      <c r="C73" s="49">
        <v>2941.96</v>
      </c>
    </row>
    <row r="74" spans="1:3" ht="18.75">
      <c r="A74" s="18"/>
      <c r="B74" s="49"/>
      <c r="C74" s="49"/>
    </row>
    <row r="75" spans="1:3" ht="18.75">
      <c r="A75" s="18"/>
      <c r="B75" s="49"/>
      <c r="C75" s="49"/>
    </row>
    <row r="76" spans="1:3" ht="18.75">
      <c r="A76" s="18"/>
      <c r="B76" s="49"/>
      <c r="C76" s="49"/>
    </row>
    <row r="77" spans="1:3" ht="18.75">
      <c r="A77" s="18"/>
      <c r="B77" s="49"/>
      <c r="C77" s="49"/>
    </row>
    <row r="78" spans="1:3" ht="18.75">
      <c r="A78" s="18"/>
      <c r="B78" s="49"/>
      <c r="C78" s="49"/>
    </row>
    <row r="79" spans="1:3" ht="18.75">
      <c r="A79" s="18"/>
      <c r="B79" s="49"/>
      <c r="C79" s="49"/>
    </row>
    <row r="80" spans="1:3" ht="18.75">
      <c r="A80" s="18"/>
      <c r="B80" s="49"/>
      <c r="C80" s="49"/>
    </row>
    <row r="81" spans="1:3" ht="18.75">
      <c r="A81" s="18"/>
      <c r="B81" s="49"/>
      <c r="C81" s="49"/>
    </row>
    <row r="82" spans="1:3" ht="18.75">
      <c r="A82" s="18"/>
      <c r="B82" s="49"/>
      <c r="C82" s="49"/>
    </row>
    <row r="83" spans="1:3" ht="18.75">
      <c r="A83" s="18"/>
      <c r="B83" s="49"/>
      <c r="C83" s="49"/>
    </row>
    <row r="84" spans="1:3" ht="18.75">
      <c r="A84" s="18"/>
      <c r="B84" s="49"/>
      <c r="C84" s="49"/>
    </row>
    <row r="85" spans="1:3" ht="18.75">
      <c r="A85" s="18"/>
      <c r="B85" s="49"/>
      <c r="C85" s="49"/>
    </row>
    <row r="86" spans="1:3" ht="18.75">
      <c r="A86" s="18"/>
      <c r="B86" s="49"/>
      <c r="C86" s="49"/>
    </row>
    <row r="87" spans="1:3" ht="18.75">
      <c r="A87" s="18"/>
      <c r="B87" s="49"/>
      <c r="C87" s="49"/>
    </row>
    <row r="88" spans="1:3" ht="18.75">
      <c r="A88" s="18"/>
      <c r="B88" s="49"/>
      <c r="C88" s="49"/>
    </row>
    <row r="89" spans="1:3" ht="18.75">
      <c r="A89" s="18"/>
      <c r="B89" s="49"/>
      <c r="C89" s="49"/>
    </row>
    <row r="90" spans="1:3" ht="18.75">
      <c r="A90" s="18"/>
      <c r="B90" s="49"/>
      <c r="C90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2006-08-30T04:43:25Z</cp:lastPrinted>
  <dcterms:created xsi:type="dcterms:W3CDTF">1994-01-13T08:26:48Z</dcterms:created>
  <dcterms:modified xsi:type="dcterms:W3CDTF">2023-06-07T04:35:00Z</dcterms:modified>
  <cp:category/>
  <cp:version/>
  <cp:contentType/>
  <cp:contentStatus/>
</cp:coreProperties>
</file>