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N.1 (2)" sheetId="1" r:id="rId1"/>
    <sheet name="Return N.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<sst xmlns="http://schemas.openxmlformats.org/spreadsheetml/2006/main" count="120" uniqueCount="27">
  <si>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</si>
  <si>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</si>
  <si>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</si>
  <si>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</si>
  <si>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</si>
  <si>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</si>
  <si>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</si>
  <si>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</si>
  <si>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</si>
  <si>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</si>
  <si>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</si>
  <si>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</si>
  <si>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</si>
  <si>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</si>
  <si>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</si>
  <si>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</si>
  <si>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</si>
  <si>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</si>
  <si>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</si>
  <si>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</si>
  <si>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</si>
  <si>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</si>
  <si>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</si>
  <si>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</si>
  <si>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_</t>
  </si>
  <si>
    <t>สถานี N.1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</si>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</sst>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0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48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4"/>
      <color rgb="FF3333FF"/>
      <name val="TH SarabunPSK"/>
      <family val="2"/>
    </font>
    <font>
      <sz val="14"/>
      <color rgb="FFFF0000"/>
      <name val="TH SarabunPSK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double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" fontId="3" fillId="0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16" xfId="0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202" fontId="1" fillId="0" borderId="0" xfId="0" applyNumberFormat="1" applyFont="1" applyBorder="1" applyAlignment="1">
      <alignment horizontal="center"/>
    </xf>
    <xf numFmtId="1" fontId="3" fillId="0" borderId="15" xfId="0" applyNumberFormat="1" applyFont="1" applyFill="1" applyBorder="1" applyAlignment="1">
      <alignment horizontal="right"/>
    </xf>
    <xf numFmtId="1" fontId="3" fillId="0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02" fontId="6" fillId="0" borderId="0" xfId="0" applyNumberFormat="1" applyFont="1" applyBorder="1" applyAlignment="1" applyProtection="1">
      <alignment/>
      <protection/>
    </xf>
    <xf numFmtId="0" fontId="3" fillId="0" borderId="15" xfId="0" applyFont="1" applyBorder="1" applyAlignment="1">
      <alignment/>
    </xf>
    <xf numFmtId="202" fontId="4" fillId="0" borderId="2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0" fontId="3" fillId="0" borderId="21" xfId="0" applyFont="1" applyBorder="1" applyAlignment="1">
      <alignment/>
    </xf>
    <xf numFmtId="0" fontId="3" fillId="0" borderId="22" xfId="0" applyFont="1" applyFill="1" applyBorder="1" applyAlignment="1">
      <alignment/>
    </xf>
    <xf numFmtId="1" fontId="3" fillId="4" borderId="23" xfId="0" applyNumberFormat="1" applyFont="1" applyFill="1" applyBorder="1" applyAlignment="1">
      <alignment horizontal="center"/>
    </xf>
    <xf numFmtId="1" fontId="8" fillId="4" borderId="24" xfId="0" applyNumberFormat="1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205" fontId="1" fillId="0" borderId="0" xfId="0" applyNumberFormat="1" applyFont="1" applyAlignment="1">
      <alignment/>
    </xf>
    <xf numFmtId="1" fontId="4" fillId="4" borderId="23" xfId="0" applyNumberFormat="1" applyFont="1" applyFill="1" applyBorder="1" applyAlignment="1">
      <alignment horizontal="center"/>
    </xf>
    <xf numFmtId="1" fontId="4" fillId="4" borderId="24" xfId="0" applyNumberFormat="1" applyFont="1" applyFill="1" applyBorder="1" applyAlignment="1">
      <alignment horizontal="center"/>
    </xf>
    <xf numFmtId="1" fontId="4" fillId="4" borderId="24" xfId="0" applyNumberFormat="1" applyFont="1" applyFill="1" applyBorder="1" applyAlignment="1">
      <alignment/>
    </xf>
    <xf numFmtId="0" fontId="3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1" fontId="1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201" fontId="1" fillId="0" borderId="0" xfId="0" applyNumberFormat="1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3" fillId="0" borderId="0" xfId="0" applyNumberFormat="1" applyFont="1" applyAlignment="1" applyProtection="1">
      <alignment horizontal="center"/>
      <protection/>
    </xf>
    <xf numFmtId="202" fontId="1" fillId="0" borderId="0" xfId="0" applyNumberFormat="1" applyFont="1" applyFill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Fill="1" applyBorder="1" applyAlignment="1">
      <alignment/>
    </xf>
    <xf numFmtId="0" fontId="4" fillId="0" borderId="27" xfId="0" applyFont="1" applyBorder="1" applyAlignment="1">
      <alignment/>
    </xf>
    <xf numFmtId="1" fontId="3" fillId="0" borderId="28" xfId="0" applyNumberFormat="1" applyFont="1" applyFill="1" applyBorder="1" applyAlignment="1">
      <alignment horizontal="center"/>
    </xf>
    <xf numFmtId="2" fontId="4" fillId="0" borderId="29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202" fontId="4" fillId="0" borderId="30" xfId="0" applyNumberFormat="1" applyFont="1" applyBorder="1" applyAlignment="1">
      <alignment horizontal="center"/>
    </xf>
    <xf numFmtId="1" fontId="3" fillId="0" borderId="31" xfId="0" applyNumberFormat="1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202" fontId="1" fillId="0" borderId="0" xfId="0" applyNumberFormat="1" applyFont="1" applyBorder="1" applyAlignment="1" applyProtection="1">
      <alignment/>
      <protection/>
    </xf>
    <xf numFmtId="202" fontId="1" fillId="0" borderId="0" xfId="0" applyNumberFormat="1" applyFont="1" applyBorder="1" applyAlignment="1" applyProtection="1">
      <alignment horizontal="right" vertical="justify"/>
      <protection/>
    </xf>
    <xf numFmtId="202" fontId="1" fillId="0" borderId="0" xfId="0" applyNumberFormat="1" applyFont="1" applyAlignment="1">
      <alignment/>
    </xf>
    <xf numFmtId="3" fontId="4" fillId="0" borderId="32" xfId="0" applyNumberFormat="1" applyFont="1" applyBorder="1" applyAlignment="1">
      <alignment horizontal="center"/>
    </xf>
    <xf numFmtId="202" fontId="4" fillId="0" borderId="20" xfId="0" applyNumberFormat="1" applyFont="1" applyFill="1" applyBorder="1" applyAlignment="1">
      <alignment horizontal="right"/>
    </xf>
    <xf numFmtId="202" fontId="4" fillId="0" borderId="20" xfId="0" applyNumberFormat="1" applyFont="1" applyFill="1" applyBorder="1" applyAlignment="1">
      <alignment/>
    </xf>
    <xf numFmtId="202" fontId="4" fillId="0" borderId="20" xfId="0" applyNumberFormat="1" applyFont="1" applyFill="1" applyBorder="1" applyAlignment="1">
      <alignment horizontal="right" vertical="center"/>
    </xf>
    <xf numFmtId="202" fontId="4" fillId="0" borderId="34" xfId="0" applyNumberFormat="1" applyFont="1" applyFill="1" applyBorder="1" applyAlignment="1">
      <alignment/>
    </xf>
    <xf numFmtId="202" fontId="4" fillId="0" borderId="20" xfId="0" applyNumberFormat="1" applyFont="1" applyBorder="1" applyAlignment="1">
      <alignment horizontal="right"/>
    </xf>
    <xf numFmtId="202" fontId="4" fillId="0" borderId="20" xfId="0" applyNumberFormat="1" applyFont="1" applyBorder="1" applyAlignment="1">
      <alignment horizontal="right" vertical="center"/>
    </xf>
    <xf numFmtId="202" fontId="4" fillId="0" borderId="35" xfId="0" applyNumberFormat="1" applyFont="1" applyBorder="1" applyAlignment="1">
      <alignment horizontal="center" vertical="center"/>
    </xf>
    <xf numFmtId="202" fontId="4" fillId="0" borderId="36" xfId="0" applyNumberFormat="1" applyFont="1" applyFill="1" applyBorder="1" applyAlignment="1">
      <alignment/>
    </xf>
    <xf numFmtId="202" fontId="4" fillId="0" borderId="36" xfId="0" applyNumberFormat="1" applyFont="1" applyFill="1" applyBorder="1" applyAlignment="1">
      <alignment horizontal="right"/>
    </xf>
    <xf numFmtId="202" fontId="4" fillId="0" borderId="36" xfId="0" applyNumberFormat="1" applyFont="1" applyFill="1" applyBorder="1" applyAlignment="1">
      <alignment horizontal="right" vertical="center"/>
    </xf>
    <xf numFmtId="202" fontId="4" fillId="0" borderId="37" xfId="0" applyNumberFormat="1" applyFont="1" applyFill="1" applyBorder="1" applyAlignment="1">
      <alignment/>
    </xf>
    <xf numFmtId="202" fontId="4" fillId="0" borderId="37" xfId="0" applyNumberFormat="1" applyFont="1" applyBorder="1" applyAlignment="1">
      <alignment/>
    </xf>
    <xf numFmtId="202" fontId="4" fillId="0" borderId="34" xfId="0" applyNumberFormat="1" applyFont="1" applyBorder="1" applyAlignment="1">
      <alignment/>
    </xf>
    <xf numFmtId="202" fontId="4" fillId="0" borderId="35" xfId="0" applyNumberFormat="1" applyFont="1" applyBorder="1" applyAlignment="1">
      <alignment/>
    </xf>
    <xf numFmtId="4" fontId="4" fillId="0" borderId="3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02" fontId="4" fillId="0" borderId="13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center"/>
    </xf>
    <xf numFmtId="202" fontId="4" fillId="0" borderId="36" xfId="0" applyNumberFormat="1" applyFont="1" applyBorder="1" applyAlignment="1">
      <alignment horizontal="right"/>
    </xf>
    <xf numFmtId="202" fontId="4" fillId="0" borderId="36" xfId="0" applyNumberFormat="1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202" fontId="4" fillId="0" borderId="36" xfId="0" applyNumberFormat="1" applyFont="1" applyBorder="1" applyAlignment="1">
      <alignment horizontal="right" vertical="center"/>
    </xf>
    <xf numFmtId="0" fontId="3" fillId="0" borderId="30" xfId="0" applyFont="1" applyBorder="1" applyAlignment="1">
      <alignment horizontal="center" vertical="center"/>
    </xf>
    <xf numFmtId="202" fontId="4" fillId="0" borderId="33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202" fontId="4" fillId="0" borderId="13" xfId="0" applyNumberFormat="1" applyFont="1" applyBorder="1" applyAlignment="1">
      <alignment horizontal="right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202" fontId="4" fillId="0" borderId="33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202" fontId="4" fillId="0" borderId="13" xfId="0" applyNumberFormat="1" applyFont="1" applyBorder="1" applyAlignment="1">
      <alignment horizontal="right"/>
    </xf>
    <xf numFmtId="0" fontId="53" fillId="0" borderId="14" xfId="0" applyFont="1" applyBorder="1" applyAlignment="1">
      <alignment horizontal="center"/>
    </xf>
    <xf numFmtId="202" fontId="54" fillId="0" borderId="36" xfId="0" applyNumberFormat="1" applyFont="1" applyBorder="1" applyAlignment="1">
      <alignment/>
    </xf>
    <xf numFmtId="0" fontId="53" fillId="0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202" fontId="1" fillId="0" borderId="36" xfId="0" applyNumberFormat="1" applyFont="1" applyBorder="1" applyAlignment="1">
      <alignment horizontal="right"/>
    </xf>
    <xf numFmtId="0" fontId="1" fillId="0" borderId="36" xfId="0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0" fontId="7" fillId="0" borderId="36" xfId="0" applyNumberFormat="1" applyFont="1" applyBorder="1" applyAlignment="1">
      <alignment horizontal="right"/>
    </xf>
    <xf numFmtId="1" fontId="3" fillId="0" borderId="36" xfId="0" applyNumberFormat="1" applyFont="1" applyFill="1" applyBorder="1" applyAlignment="1">
      <alignment horizontal="right"/>
    </xf>
    <xf numFmtId="2" fontId="4" fillId="0" borderId="14" xfId="0" applyNumberFormat="1" applyFont="1" applyFill="1" applyBorder="1" applyAlignment="1">
      <alignment horizontal="center"/>
    </xf>
    <xf numFmtId="0" fontId="4" fillId="0" borderId="36" xfId="0" applyFont="1" applyBorder="1" applyAlignment="1">
      <alignment horizontal="right"/>
    </xf>
    <xf numFmtId="0" fontId="3" fillId="0" borderId="30" xfId="0" applyFont="1" applyFill="1" applyBorder="1" applyAlignment="1">
      <alignment horizontal="center"/>
    </xf>
    <xf numFmtId="0" fontId="4" fillId="0" borderId="33" xfId="0" applyFont="1" applyBorder="1" applyAlignment="1">
      <alignment horizontal="right"/>
    </xf>
    <xf numFmtId="1" fontId="3" fillId="0" borderId="24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/>
    </xf>
    <xf numFmtId="202" fontId="54" fillId="0" borderId="36" xfId="0" applyNumberFormat="1" applyFont="1" applyBorder="1" applyAlignment="1">
      <alignment horizontal="right"/>
    </xf>
    <xf numFmtId="0" fontId="2" fillId="4" borderId="38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2" fontId="3" fillId="4" borderId="38" xfId="0" applyNumberFormat="1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1" fontId="3" fillId="4" borderId="39" xfId="0" applyNumberFormat="1" applyFont="1" applyFill="1" applyBorder="1" applyAlignment="1">
      <alignment horizontal="center"/>
    </xf>
    <xf numFmtId="1" fontId="3" fillId="4" borderId="23" xfId="0" applyNumberFormat="1" applyFont="1" applyFill="1" applyBorder="1" applyAlignment="1">
      <alignment horizontal="center"/>
    </xf>
    <xf numFmtId="1" fontId="4" fillId="4" borderId="40" xfId="0" applyNumberFormat="1" applyFont="1" applyFill="1" applyBorder="1" applyAlignment="1">
      <alignment horizontal="center"/>
    </xf>
    <xf numFmtId="1" fontId="4" fillId="4" borderId="23" xfId="0" applyNumberFormat="1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43" xfId="0" applyFont="1" applyFill="1" applyBorder="1" applyAlignment="1">
      <alignment horizontal="center"/>
    </xf>
    <xf numFmtId="2" fontId="3" fillId="4" borderId="25" xfId="0" applyNumberFormat="1" applyFont="1" applyFill="1" applyBorder="1" applyAlignment="1">
      <alignment horizontal="center"/>
    </xf>
    <xf numFmtId="2" fontId="3" fillId="4" borderId="44" xfId="0" applyNumberFormat="1" applyFont="1" applyFill="1" applyBorder="1" applyAlignment="1">
      <alignment horizontal="center"/>
    </xf>
    <xf numFmtId="2" fontId="3" fillId="4" borderId="45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N.1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แม่น้ำน่าน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น่าน</a:t>
            </a:r>
          </a:p>
        </c:rich>
      </c:tx>
      <c:layout>
        <c:manualLayout>
          <c:xMode val="factor"/>
          <c:yMode val="factor"/>
          <c:x val="0.009"/>
          <c:y val="0.04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45"/>
          <c:w val="0.945"/>
          <c:h val="0.830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N.1 (2)'!$D$38:$O$38</c:f>
              <c:numCache/>
            </c:numRef>
          </c:xVal>
          <c:yVal>
            <c:numRef>
              <c:f>'Return N.1 (2)'!$D$39:$O$39</c:f>
              <c:numCache/>
            </c:numRef>
          </c:yVal>
          <c:smooth val="0"/>
        </c:ser>
        <c:axId val="59060956"/>
        <c:axId val="61786557"/>
      </c:scatterChart>
      <c:valAx>
        <c:axId val="5906095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1786557"/>
        <c:crossesAt val="1000"/>
        <c:crossBetween val="midCat"/>
        <c:dispUnits/>
        <c:majorUnit val="10"/>
      </c:valAx>
      <c:valAx>
        <c:axId val="61786557"/>
        <c:scaling>
          <c:logBase val="10"/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9"/>
              <c:y val="0.05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90609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N.1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แม่น้ำน่าน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น่าน</a:t>
            </a:r>
          </a:p>
        </c:rich>
      </c:tx>
      <c:layout>
        <c:manualLayout>
          <c:xMode val="factor"/>
          <c:yMode val="factor"/>
          <c:x val="0.009"/>
          <c:y val="0.04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575"/>
          <c:w val="0.9485"/>
          <c:h val="0.830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N.1'!$D$38:$O$38</c:f>
              <c:numCache/>
            </c:numRef>
          </c:xVal>
          <c:yVal>
            <c:numRef>
              <c:f>'Return N.1'!$D$39:$O$39</c:f>
              <c:numCache/>
            </c:numRef>
          </c:yVal>
          <c:smooth val="0"/>
        </c:ser>
        <c:axId val="19208102"/>
        <c:axId val="38655191"/>
      </c:scatterChart>
      <c:valAx>
        <c:axId val="1920810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8655191"/>
        <c:crossesAt val="1000"/>
        <c:crossBetween val="midCat"/>
        <c:dispUnits/>
        <c:majorUnit val="10"/>
      </c:valAx>
      <c:valAx>
        <c:axId val="38655191"/>
        <c:scaling>
          <c:logBase val="10"/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5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92081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0</xdr:row>
      <xdr:rowOff>0</xdr:rowOff>
    </xdr:from>
    <xdr:to>
      <xdr:col>16</xdr:col>
      <xdr:colOff>314325</xdr:colOff>
      <xdr:row>30</xdr:row>
      <xdr:rowOff>161925</xdr:rowOff>
    </xdr:to>
    <xdr:graphicFrame>
      <xdr:nvGraphicFramePr>
        <xdr:cNvPr id="1" name="Chart 1"/>
        <xdr:cNvGraphicFramePr/>
      </xdr:nvGraphicFramePr>
      <xdr:xfrm>
        <a:off x="2952750" y="0"/>
        <a:ext cx="4362450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124200" y="1090612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333375</xdr:colOff>
      <xdr:row>39</xdr:row>
      <xdr:rowOff>238125</xdr:rowOff>
    </xdr:from>
    <xdr:to>
      <xdr:col>7</xdr:col>
      <xdr:colOff>28575</xdr:colOff>
      <xdr:row>41</xdr:row>
      <xdr:rowOff>200025</xdr:rowOff>
    </xdr:to>
    <xdr:sp>
      <xdr:nvSpPr>
        <xdr:cNvPr id="3" name="Oval 3"/>
        <xdr:cNvSpPr>
          <a:spLocks/>
        </xdr:cNvSpPr>
      </xdr:nvSpPr>
      <xdr:spPr>
        <a:xfrm>
          <a:off x="2628900" y="10734675"/>
          <a:ext cx="647700" cy="46672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13</xdr:col>
      <xdr:colOff>381000</xdr:colOff>
      <xdr:row>30</xdr:row>
      <xdr:rowOff>190500</xdr:rowOff>
    </xdr:to>
    <xdr:graphicFrame>
      <xdr:nvGraphicFramePr>
        <xdr:cNvPr id="1" name="Chart 1"/>
        <xdr:cNvGraphicFramePr/>
      </xdr:nvGraphicFramePr>
      <xdr:xfrm>
        <a:off x="2057400" y="28575"/>
        <a:ext cx="435292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362325" y="108489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333375</xdr:colOff>
      <xdr:row>39</xdr:row>
      <xdr:rowOff>238125</xdr:rowOff>
    </xdr:from>
    <xdr:to>
      <xdr:col>7</xdr:col>
      <xdr:colOff>28575</xdr:colOff>
      <xdr:row>41</xdr:row>
      <xdr:rowOff>200025</xdr:rowOff>
    </xdr:to>
    <xdr:sp>
      <xdr:nvSpPr>
        <xdr:cNvPr id="3" name="Oval 3"/>
        <xdr:cNvSpPr>
          <a:spLocks/>
        </xdr:cNvSpPr>
      </xdr:nvSpPr>
      <xdr:spPr>
        <a:xfrm>
          <a:off x="2867025" y="10677525"/>
          <a:ext cx="647700" cy="46672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9"/>
  <sheetViews>
    <sheetView tabSelected="1" zoomScale="75" zoomScaleNormal="75" zoomScalePageLayoutView="0" workbookViewId="0" topLeftCell="A4">
      <selection activeCell="V16" sqref="V16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6.421875" style="2" customWidth="1"/>
    <col min="4" max="4" width="8.00390625" style="2" customWidth="1"/>
    <col min="5" max="5" width="6.28125" style="2" customWidth="1"/>
    <col min="6" max="6" width="8.140625" style="1" customWidth="1"/>
    <col min="7" max="9" width="6.140625" style="2" customWidth="1"/>
    <col min="10" max="10" width="7.421875" style="2" customWidth="1"/>
    <col min="11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140" t="s">
        <v>25</v>
      </c>
      <c r="B3" s="141"/>
      <c r="C3" s="141"/>
      <c r="D3" s="141"/>
      <c r="E3" s="141"/>
      <c r="F3" s="141"/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26</v>
      </c>
      <c r="V3" s="7">
        <f>COUNT(J41:J131)</f>
        <v>86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142" t="s">
        <v>23</v>
      </c>
      <c r="B4" s="143"/>
      <c r="C4" s="143"/>
      <c r="D4" s="143"/>
      <c r="E4" s="143"/>
      <c r="F4" s="143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AVERAGE(J41:J131)</f>
        <v>1244.6384883720928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37" t="s">
        <v>1</v>
      </c>
      <c r="B5" s="138" t="s">
        <v>20</v>
      </c>
      <c r="C5" s="137" t="s">
        <v>1</v>
      </c>
      <c r="D5" s="138" t="s">
        <v>20</v>
      </c>
      <c r="E5" s="137" t="s">
        <v>1</v>
      </c>
      <c r="F5" s="138" t="s">
        <v>20</v>
      </c>
      <c r="K5" s="4" t="s">
        <v>0</v>
      </c>
      <c r="M5" s="9" t="s">
        <v>0</v>
      </c>
      <c r="T5" s="4" t="s">
        <v>7</v>
      </c>
      <c r="V5" s="10">
        <f>(VAR(J41:J131))</f>
        <v>302865.5038318064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08">
        <v>2480</v>
      </c>
      <c r="B6" s="109">
        <v>1391</v>
      </c>
      <c r="C6" s="117">
        <v>2521</v>
      </c>
      <c r="D6" s="118">
        <v>874</v>
      </c>
      <c r="E6" s="122">
        <v>2553</v>
      </c>
      <c r="F6" s="123">
        <v>1598.75</v>
      </c>
      <c r="K6" s="4" t="s">
        <v>8</v>
      </c>
      <c r="M6" s="9" t="s">
        <v>0</v>
      </c>
      <c r="T6" s="4" t="s">
        <v>9</v>
      </c>
      <c r="V6" s="10">
        <f>STDEV(J41:J131)</f>
        <v>550.3321759008884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2481</v>
      </c>
      <c r="B7" s="96">
        <v>897</v>
      </c>
      <c r="C7" s="113">
        <v>2522</v>
      </c>
      <c r="D7" s="114">
        <v>780</v>
      </c>
      <c r="E7" s="110">
        <v>2554</v>
      </c>
      <c r="F7" s="111">
        <v>1752</v>
      </c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2482</v>
      </c>
      <c r="B8" s="96">
        <v>1793</v>
      </c>
      <c r="C8" s="113">
        <v>2523</v>
      </c>
      <c r="D8" s="114">
        <v>1657</v>
      </c>
      <c r="E8" s="15">
        <v>2555</v>
      </c>
      <c r="F8" s="111">
        <v>1078.8</v>
      </c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2483</v>
      </c>
      <c r="B9" s="96" t="s">
        <v>24</v>
      </c>
      <c r="C9" s="26">
        <v>2524</v>
      </c>
      <c r="D9" s="97">
        <v>2322</v>
      </c>
      <c r="E9" s="124">
        <v>2556</v>
      </c>
      <c r="F9" s="125">
        <v>1224.4</v>
      </c>
      <c r="U9" s="2" t="s">
        <v>17</v>
      </c>
      <c r="V9" s="19">
        <f>+B80</f>
        <v>0.557955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2484</v>
      </c>
      <c r="B10" s="96">
        <v>1731</v>
      </c>
      <c r="C10" s="26">
        <v>2525</v>
      </c>
      <c r="D10" s="97">
        <v>1083</v>
      </c>
      <c r="E10" s="124">
        <v>2557</v>
      </c>
      <c r="F10" s="125">
        <v>1096</v>
      </c>
      <c r="U10" s="2" t="s">
        <v>18</v>
      </c>
      <c r="V10" s="19">
        <f>+B81</f>
        <v>1.198126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2485</v>
      </c>
      <c r="B11" s="96">
        <v>2028</v>
      </c>
      <c r="C11" s="26">
        <v>2526</v>
      </c>
      <c r="D11" s="97">
        <v>981</v>
      </c>
      <c r="E11" s="126">
        <v>2558</v>
      </c>
      <c r="F11" s="125">
        <v>594.5</v>
      </c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2486</v>
      </c>
      <c r="B12" s="97">
        <v>961</v>
      </c>
      <c r="C12" s="26">
        <v>2527</v>
      </c>
      <c r="D12" s="97">
        <v>1302</v>
      </c>
      <c r="E12" s="124">
        <v>2559</v>
      </c>
      <c r="F12" s="125">
        <v>1535.5</v>
      </c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2487</v>
      </c>
      <c r="B13" s="97">
        <v>731</v>
      </c>
      <c r="C13" s="26">
        <v>2528</v>
      </c>
      <c r="D13" s="97">
        <v>1511</v>
      </c>
      <c r="E13" s="124">
        <v>2560</v>
      </c>
      <c r="F13" s="125">
        <v>965</v>
      </c>
      <c r="S13" s="24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2488</v>
      </c>
      <c r="B14" s="98">
        <v>672</v>
      </c>
      <c r="C14" s="26">
        <v>2529</v>
      </c>
      <c r="D14" s="97">
        <v>757</v>
      </c>
      <c r="E14" s="124">
        <v>2561</v>
      </c>
      <c r="F14" s="125">
        <v>1570.1</v>
      </c>
      <c r="S14" s="24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2489</v>
      </c>
      <c r="B15" s="96">
        <v>1739</v>
      </c>
      <c r="C15" s="26">
        <v>2530</v>
      </c>
      <c r="D15" s="97">
        <v>967.4</v>
      </c>
      <c r="E15" s="124">
        <v>2562</v>
      </c>
      <c r="F15" s="125">
        <v>1005</v>
      </c>
      <c r="S15" s="20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26">
        <v>2490</v>
      </c>
      <c r="B16" s="97">
        <v>2336</v>
      </c>
      <c r="C16" s="26">
        <v>2531</v>
      </c>
      <c r="D16" s="97">
        <v>614.3</v>
      </c>
      <c r="E16" s="124">
        <v>2563</v>
      </c>
      <c r="F16" s="139">
        <v>1197.5</v>
      </c>
      <c r="S16" s="24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2491</v>
      </c>
      <c r="B17" s="96">
        <v>1457</v>
      </c>
      <c r="C17" s="26">
        <v>2532</v>
      </c>
      <c r="D17" s="97">
        <v>596.5</v>
      </c>
      <c r="E17" s="124">
        <v>2564</v>
      </c>
      <c r="F17" s="139">
        <v>811.2</v>
      </c>
      <c r="S17" s="24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0">
        <v>2492</v>
      </c>
      <c r="B18" s="111">
        <v>901</v>
      </c>
      <c r="C18" s="26">
        <v>2533</v>
      </c>
      <c r="D18" s="97">
        <v>816.7</v>
      </c>
      <c r="E18" s="127"/>
      <c r="F18" s="128"/>
      <c r="S18" s="24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0">
        <v>2493</v>
      </c>
      <c r="B19" s="111">
        <v>378</v>
      </c>
      <c r="C19" s="26">
        <v>2534</v>
      </c>
      <c r="D19" s="97">
        <v>446</v>
      </c>
      <c r="E19" s="127"/>
      <c r="F19" s="128"/>
      <c r="S19" s="24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0">
        <v>2494</v>
      </c>
      <c r="B20" s="112">
        <v>1579</v>
      </c>
      <c r="C20" s="26">
        <v>2535</v>
      </c>
      <c r="D20" s="97">
        <v>694.5</v>
      </c>
      <c r="E20" s="127"/>
      <c r="F20" s="128"/>
      <c r="S20" s="24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0">
        <v>2495</v>
      </c>
      <c r="B21" s="111">
        <v>2161</v>
      </c>
      <c r="C21" s="26">
        <v>2536</v>
      </c>
      <c r="D21" s="97">
        <v>1077</v>
      </c>
      <c r="E21" s="127"/>
      <c r="F21" s="128"/>
      <c r="S21" s="24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0">
        <v>2496</v>
      </c>
      <c r="B22" s="111">
        <v>1780</v>
      </c>
      <c r="C22" s="26">
        <v>2537</v>
      </c>
      <c r="D22" s="97">
        <v>1765.01</v>
      </c>
      <c r="E22" s="127"/>
      <c r="F22" s="128"/>
      <c r="S22" s="24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0">
        <v>2506</v>
      </c>
      <c r="B23" s="111">
        <v>2800</v>
      </c>
      <c r="C23" s="26">
        <v>2538</v>
      </c>
      <c r="D23" s="97">
        <v>1791.4</v>
      </c>
      <c r="E23" s="127"/>
      <c r="F23" s="128"/>
      <c r="S23" s="24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0">
        <v>2507</v>
      </c>
      <c r="B24" s="111">
        <v>1095</v>
      </c>
      <c r="C24" s="26">
        <v>2539</v>
      </c>
      <c r="D24" s="97">
        <v>941.6</v>
      </c>
      <c r="E24" s="127"/>
      <c r="F24" s="128"/>
      <c r="S24" s="24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0">
        <v>2508</v>
      </c>
      <c r="B25" s="112">
        <v>589</v>
      </c>
      <c r="C25" s="26">
        <v>2540</v>
      </c>
      <c r="D25" s="97">
        <v>799</v>
      </c>
      <c r="E25" s="127"/>
      <c r="F25" s="129"/>
      <c r="S25" s="24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0">
        <v>2509</v>
      </c>
      <c r="B26" s="111">
        <v>1246</v>
      </c>
      <c r="C26" s="26">
        <v>2541</v>
      </c>
      <c r="D26" s="97">
        <v>645.9</v>
      </c>
      <c r="E26" s="127"/>
      <c r="F26" s="129"/>
      <c r="S26" s="24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0">
        <v>2510</v>
      </c>
      <c r="B27" s="112">
        <v>1328</v>
      </c>
      <c r="C27" s="26">
        <v>2542</v>
      </c>
      <c r="D27" s="97">
        <v>1284</v>
      </c>
      <c r="E27" s="127"/>
      <c r="F27" s="129"/>
      <c r="S27" s="24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0">
        <v>2511</v>
      </c>
      <c r="B28" s="111" t="s">
        <v>24</v>
      </c>
      <c r="C28" s="26">
        <v>2543</v>
      </c>
      <c r="D28" s="97">
        <v>1595.4</v>
      </c>
      <c r="E28" s="127"/>
      <c r="F28" s="129"/>
      <c r="S28" s="24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0">
        <v>2512</v>
      </c>
      <c r="B29" s="112">
        <v>905</v>
      </c>
      <c r="C29" s="26">
        <v>2544</v>
      </c>
      <c r="D29" s="97">
        <v>1179</v>
      </c>
      <c r="E29" s="127"/>
      <c r="F29" s="129"/>
      <c r="S29" s="24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0">
        <v>2513</v>
      </c>
      <c r="B30" s="112">
        <v>1970</v>
      </c>
      <c r="C30" s="119">
        <v>2545</v>
      </c>
      <c r="D30" s="98">
        <v>1079.6</v>
      </c>
      <c r="E30" s="127"/>
      <c r="F30" s="129"/>
      <c r="S30" s="24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3">
        <v>2514</v>
      </c>
      <c r="B31" s="114" t="s">
        <v>24</v>
      </c>
      <c r="C31" s="15">
        <v>2546</v>
      </c>
      <c r="D31" s="97">
        <v>913</v>
      </c>
      <c r="E31" s="130"/>
      <c r="F31" s="131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S31" s="24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3">
        <v>2515</v>
      </c>
      <c r="B32" s="114">
        <v>1573</v>
      </c>
      <c r="C32" s="119">
        <v>2547</v>
      </c>
      <c r="D32" s="97">
        <v>1354.75</v>
      </c>
      <c r="E32" s="127"/>
      <c r="F32" s="129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S32" s="24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3">
        <v>2516</v>
      </c>
      <c r="B33" s="114">
        <v>1791</v>
      </c>
      <c r="C33" s="15">
        <v>2548</v>
      </c>
      <c r="D33" s="97">
        <v>1209</v>
      </c>
      <c r="E33" s="127"/>
      <c r="F33" s="129"/>
      <c r="S33" s="24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113">
        <v>2517</v>
      </c>
      <c r="B34" s="114">
        <v>778</v>
      </c>
      <c r="C34" s="110">
        <v>2549</v>
      </c>
      <c r="D34" s="111">
        <v>2862.5</v>
      </c>
      <c r="E34" s="26"/>
      <c r="F34" s="132"/>
      <c r="G34" s="105"/>
      <c r="H34" s="105"/>
      <c r="I34" s="105"/>
      <c r="J34" s="105"/>
      <c r="K34" s="105"/>
      <c r="L34" s="105"/>
      <c r="M34" s="105"/>
      <c r="N34" s="105"/>
      <c r="O34" s="105"/>
      <c r="S34" s="24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113">
        <v>2518</v>
      </c>
      <c r="B35" s="114" t="s">
        <v>24</v>
      </c>
      <c r="C35" s="110">
        <v>2550</v>
      </c>
      <c r="D35" s="111">
        <v>717</v>
      </c>
      <c r="E35" s="133"/>
      <c r="F35" s="111"/>
      <c r="G35" s="104"/>
      <c r="H35" s="104"/>
      <c r="I35" s="104"/>
      <c r="J35" s="104"/>
      <c r="K35" s="106"/>
      <c r="L35" s="107"/>
      <c r="M35" s="104"/>
      <c r="N35" s="104"/>
      <c r="O35" s="104"/>
      <c r="S35" s="24"/>
      <c r="T35" s="41"/>
      <c r="U35" s="41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.75">
      <c r="A36" s="113">
        <v>2519</v>
      </c>
      <c r="B36" s="114">
        <v>944</v>
      </c>
      <c r="C36" s="110">
        <v>2551</v>
      </c>
      <c r="D36" s="111">
        <v>1354.2</v>
      </c>
      <c r="E36" s="110"/>
      <c r="F36" s="134"/>
      <c r="S36" s="24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115">
        <v>2520</v>
      </c>
      <c r="B37" s="116">
        <v>858</v>
      </c>
      <c r="C37" s="120">
        <v>2552</v>
      </c>
      <c r="D37" s="121">
        <v>844.4</v>
      </c>
      <c r="E37" s="135"/>
      <c r="F37" s="136"/>
      <c r="S37" s="24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2:29" ht="21" customHeight="1">
      <c r="B38" s="144" t="s">
        <v>10</v>
      </c>
      <c r="C38" s="145"/>
      <c r="D38" s="45">
        <v>2</v>
      </c>
      <c r="E38" s="46">
        <v>3</v>
      </c>
      <c r="F38" s="46">
        <v>4</v>
      </c>
      <c r="G38" s="46">
        <v>5</v>
      </c>
      <c r="H38" s="46">
        <v>6</v>
      </c>
      <c r="I38" s="46">
        <v>10</v>
      </c>
      <c r="J38" s="46">
        <v>20</v>
      </c>
      <c r="K38" s="46">
        <v>25</v>
      </c>
      <c r="L38" s="46">
        <v>50</v>
      </c>
      <c r="M38" s="46">
        <v>100</v>
      </c>
      <c r="N38" s="46">
        <v>200</v>
      </c>
      <c r="O38" s="46">
        <v>500</v>
      </c>
      <c r="S38" s="24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47"/>
      <c r="AC38" s="47"/>
    </row>
    <row r="39" spans="2:27" ht="21" customHeight="1">
      <c r="B39" s="146" t="s">
        <v>2</v>
      </c>
      <c r="C39" s="147"/>
      <c r="D39" s="49">
        <f aca="true" t="shared" si="1" ref="D39:O39">ROUND((((-LN(-LN(1-1/D38)))+$B$83*$B$84)/$B$83),2)</f>
        <v>1156.7</v>
      </c>
      <c r="E39" s="49">
        <f t="shared" si="1"/>
        <v>1403</v>
      </c>
      <c r="F39" s="49">
        <f t="shared" si="1"/>
        <v>1560.63</v>
      </c>
      <c r="G39" s="50">
        <f t="shared" si="1"/>
        <v>1677.32</v>
      </c>
      <c r="H39" s="50">
        <f t="shared" si="1"/>
        <v>1770.12</v>
      </c>
      <c r="I39" s="50">
        <f t="shared" si="1"/>
        <v>2022.01</v>
      </c>
      <c r="J39" s="50">
        <f t="shared" si="1"/>
        <v>2352.65</v>
      </c>
      <c r="K39" s="50">
        <f t="shared" si="1"/>
        <v>2457.53</v>
      </c>
      <c r="L39" s="50">
        <f t="shared" si="1"/>
        <v>2780.62</v>
      </c>
      <c r="M39" s="50">
        <f t="shared" si="1"/>
        <v>3101.33</v>
      </c>
      <c r="N39" s="50">
        <f t="shared" si="1"/>
        <v>3420.87</v>
      </c>
      <c r="O39" s="50">
        <f t="shared" si="1"/>
        <v>3842.43</v>
      </c>
      <c r="S39" s="24"/>
      <c r="X39" s="6"/>
      <c r="Y39" s="6"/>
      <c r="Z39" s="6"/>
      <c r="AA39" s="6"/>
    </row>
    <row r="40" spans="3:28" ht="21">
      <c r="C40" s="52"/>
      <c r="D40" s="53" t="s">
        <v>11</v>
      </c>
      <c r="E40" s="54"/>
      <c r="F40" s="55" t="s">
        <v>19</v>
      </c>
      <c r="G40" s="54"/>
      <c r="H40" s="54"/>
      <c r="I40" s="54"/>
      <c r="J40" s="54"/>
      <c r="K40" s="54"/>
      <c r="L40" s="54"/>
      <c r="M40" s="56"/>
      <c r="N40" s="56"/>
      <c r="S40" s="24"/>
      <c r="Y40" s="6"/>
      <c r="Z40" s="6"/>
      <c r="AA40" s="6"/>
      <c r="AB40" s="6"/>
    </row>
    <row r="41" spans="3:28" ht="18.75">
      <c r="C41" s="57"/>
      <c r="D41" s="57"/>
      <c r="E41" s="21"/>
      <c r="G41" s="58" t="s">
        <v>21</v>
      </c>
      <c r="I41" s="24">
        <v>2465</v>
      </c>
      <c r="J41" s="23">
        <v>1162</v>
      </c>
      <c r="K41" s="24"/>
      <c r="S41" s="24"/>
      <c r="Y41" s="6"/>
      <c r="Z41" s="6"/>
      <c r="AA41" s="6"/>
      <c r="AB41" s="6"/>
    </row>
    <row r="42" spans="3:28" ht="18.75">
      <c r="C42" s="59"/>
      <c r="D42" s="59"/>
      <c r="E42" s="1"/>
      <c r="I42" s="24">
        <v>2466</v>
      </c>
      <c r="J42" s="23">
        <v>2287</v>
      </c>
      <c r="K42" s="24"/>
      <c r="S42" s="24"/>
      <c r="Y42" s="6"/>
      <c r="Z42" s="6"/>
      <c r="AA42" s="6"/>
      <c r="AB42" s="6"/>
    </row>
    <row r="43" spans="3:28" ht="18.75">
      <c r="C43" s="60"/>
      <c r="D43" s="60"/>
      <c r="E43" s="1"/>
      <c r="I43" s="24">
        <v>2467</v>
      </c>
      <c r="J43" s="23">
        <v>2238</v>
      </c>
      <c r="K43" s="24"/>
      <c r="S43" s="24"/>
      <c r="Y43" s="6"/>
      <c r="Z43" s="6"/>
      <c r="AA43" s="6"/>
      <c r="AB43" s="6"/>
    </row>
    <row r="44" spans="3:28" ht="18.75">
      <c r="C44" s="59"/>
      <c r="D44" s="59"/>
      <c r="E44" s="1"/>
      <c r="I44" s="24">
        <v>2468</v>
      </c>
      <c r="J44" s="23">
        <v>488</v>
      </c>
      <c r="K44" s="24"/>
      <c r="S44" s="24"/>
      <c r="Y44" s="6"/>
      <c r="Z44" s="6"/>
      <c r="AA44" s="6"/>
      <c r="AB44" s="6"/>
    </row>
    <row r="45" spans="3:28" ht="18.75">
      <c r="C45" s="59"/>
      <c r="D45" s="59"/>
      <c r="E45" s="61"/>
      <c r="I45" s="24">
        <v>2469</v>
      </c>
      <c r="J45" s="23">
        <v>616</v>
      </c>
      <c r="K45" s="24"/>
      <c r="S45" s="24"/>
      <c r="Y45" s="6"/>
      <c r="Z45" s="6"/>
      <c r="AA45" s="6"/>
      <c r="AB45" s="6"/>
    </row>
    <row r="46" spans="3:28" ht="18.75">
      <c r="C46" s="62"/>
      <c r="D46" s="62"/>
      <c r="E46" s="61"/>
      <c r="I46" s="24">
        <v>2470</v>
      </c>
      <c r="J46" s="23">
        <v>917</v>
      </c>
      <c r="K46" s="24"/>
      <c r="S46" s="24"/>
      <c r="Y46" s="6"/>
      <c r="Z46" s="6"/>
      <c r="AA46" s="6"/>
      <c r="AB46" s="6"/>
    </row>
    <row r="47" spans="3:28" ht="18.75">
      <c r="C47" s="62"/>
      <c r="D47" s="62"/>
      <c r="E47" s="61"/>
      <c r="I47" s="24">
        <v>2471</v>
      </c>
      <c r="J47" s="23" t="s">
        <v>24</v>
      </c>
      <c r="K47" s="24"/>
      <c r="S47" s="24"/>
      <c r="Y47" s="6"/>
      <c r="Z47" s="6"/>
      <c r="AA47" s="6"/>
      <c r="AB47" s="6"/>
    </row>
    <row r="48" spans="3:28" ht="18.75">
      <c r="C48" s="62"/>
      <c r="D48" s="62"/>
      <c r="E48" s="61"/>
      <c r="I48" s="24">
        <v>2472</v>
      </c>
      <c r="J48" s="23">
        <v>1986</v>
      </c>
      <c r="K48" s="24"/>
      <c r="S48" s="24"/>
      <c r="Y48" s="6"/>
      <c r="Z48" s="6"/>
      <c r="AA48" s="6"/>
      <c r="AB48" s="6"/>
    </row>
    <row r="49" spans="3:28" ht="18.75">
      <c r="C49" s="62"/>
      <c r="D49" s="62"/>
      <c r="E49" s="61"/>
      <c r="I49" s="24">
        <v>2473</v>
      </c>
      <c r="J49" s="23">
        <v>1625</v>
      </c>
      <c r="K49" s="24"/>
      <c r="S49" s="24"/>
      <c r="Y49" s="6"/>
      <c r="Z49" s="6"/>
      <c r="AA49" s="6"/>
      <c r="AB49" s="6"/>
    </row>
    <row r="50" spans="3:28" ht="18.75">
      <c r="C50" s="62"/>
      <c r="D50" s="62"/>
      <c r="E50" s="61"/>
      <c r="I50" s="24">
        <v>2474</v>
      </c>
      <c r="J50" s="23">
        <v>548</v>
      </c>
      <c r="K50" s="24"/>
      <c r="S50" s="24"/>
      <c r="Y50" s="6"/>
      <c r="Z50" s="6"/>
      <c r="AA50" s="6"/>
      <c r="AB50" s="6"/>
    </row>
    <row r="51" spans="3:28" ht="18.75">
      <c r="C51" s="62"/>
      <c r="D51" s="62"/>
      <c r="E51" s="61"/>
      <c r="I51" s="24">
        <v>2475</v>
      </c>
      <c r="J51" s="23">
        <v>1713</v>
      </c>
      <c r="K51" s="24"/>
      <c r="S51" s="24"/>
      <c r="Y51" s="6"/>
      <c r="Z51" s="6"/>
      <c r="AA51" s="6"/>
      <c r="AB51" s="6"/>
    </row>
    <row r="52" spans="3:28" ht="18.75">
      <c r="C52" s="62"/>
      <c r="D52" s="62"/>
      <c r="E52" s="61"/>
      <c r="I52" s="24">
        <v>2476</v>
      </c>
      <c r="J52" s="23">
        <v>889</v>
      </c>
      <c r="K52" s="24"/>
      <c r="S52" s="24"/>
      <c r="Y52" s="6"/>
      <c r="Z52" s="6"/>
      <c r="AA52" s="6"/>
      <c r="AB52" s="6"/>
    </row>
    <row r="53" spans="3:28" ht="18.75">
      <c r="C53" s="62"/>
      <c r="D53" s="62"/>
      <c r="E53" s="61"/>
      <c r="I53" s="24">
        <v>2477</v>
      </c>
      <c r="J53" s="23">
        <v>734</v>
      </c>
      <c r="K53" s="24"/>
      <c r="S53" s="24"/>
      <c r="Y53" s="6"/>
      <c r="Z53" s="6"/>
      <c r="AA53" s="6"/>
      <c r="AB53" s="6"/>
    </row>
    <row r="54" spans="3:28" ht="18.75">
      <c r="C54" s="61"/>
      <c r="D54" s="61"/>
      <c r="E54" s="61"/>
      <c r="I54" s="24">
        <v>2478</v>
      </c>
      <c r="J54" s="23">
        <v>481</v>
      </c>
      <c r="K54" s="24"/>
      <c r="S54" s="24"/>
      <c r="Y54" s="6"/>
      <c r="Z54" s="6"/>
      <c r="AA54" s="6"/>
      <c r="AB54" s="6"/>
    </row>
    <row r="55" spans="3:28" ht="18.75">
      <c r="C55" s="61"/>
      <c r="D55" s="61"/>
      <c r="E55" s="61"/>
      <c r="I55" s="24">
        <v>2479</v>
      </c>
      <c r="J55" s="23">
        <v>1699</v>
      </c>
      <c r="K55" s="24"/>
      <c r="S55" s="24"/>
      <c r="Y55" s="6"/>
      <c r="Z55" s="6"/>
      <c r="AA55" s="6"/>
      <c r="AB55" s="6"/>
    </row>
    <row r="56" spans="2:23" ht="18.75">
      <c r="B56" s="1"/>
      <c r="C56" s="1"/>
      <c r="D56" s="1"/>
      <c r="E56" s="1"/>
      <c r="I56" s="24">
        <v>2480</v>
      </c>
      <c r="J56" s="23">
        <v>1391</v>
      </c>
      <c r="K56" s="24"/>
      <c r="S56" s="24"/>
      <c r="W56" s="4" t="s">
        <v>0</v>
      </c>
    </row>
    <row r="57" spans="2:26" ht="18.75">
      <c r="B57" s="1"/>
      <c r="C57" s="1"/>
      <c r="D57" s="1"/>
      <c r="E57" s="1"/>
      <c r="I57" s="24">
        <v>2481</v>
      </c>
      <c r="J57" s="23">
        <v>897</v>
      </c>
      <c r="K57" s="24"/>
      <c r="S57" s="24"/>
      <c r="Y57" s="4" t="s">
        <v>0</v>
      </c>
      <c r="Z57" s="4" t="s">
        <v>12</v>
      </c>
    </row>
    <row r="58" spans="2:30" ht="18.75">
      <c r="B58" s="1"/>
      <c r="C58" s="1"/>
      <c r="D58" s="1"/>
      <c r="E58" s="1"/>
      <c r="I58" s="24">
        <v>2482</v>
      </c>
      <c r="J58" s="23">
        <v>1793</v>
      </c>
      <c r="K58" s="24"/>
      <c r="S58" s="24"/>
      <c r="Y58" s="6">
        <v>1</v>
      </c>
      <c r="Z58" s="63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24">
        <v>2483</v>
      </c>
      <c r="J59" s="23" t="s">
        <v>24</v>
      </c>
      <c r="K59" s="24"/>
      <c r="S59" s="24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24">
        <v>2484</v>
      </c>
      <c r="J60" s="23">
        <v>1731</v>
      </c>
      <c r="K60" s="24"/>
      <c r="S60" s="24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24">
        <v>2485</v>
      </c>
      <c r="J61" s="23">
        <v>2028</v>
      </c>
      <c r="K61" s="24"/>
      <c r="S61" s="24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24">
        <v>2486</v>
      </c>
      <c r="J62" s="23">
        <v>961</v>
      </c>
      <c r="K62" s="24"/>
      <c r="S62" s="64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65"/>
      <c r="C63" s="65"/>
      <c r="D63" s="65"/>
      <c r="E63" s="65"/>
      <c r="F63" s="65"/>
      <c r="G63" s="7"/>
      <c r="H63" s="7"/>
      <c r="I63" s="66">
        <v>2487</v>
      </c>
      <c r="J63" s="85">
        <v>731</v>
      </c>
      <c r="K63" s="66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67"/>
      <c r="C64" s="67"/>
      <c r="D64" s="67"/>
      <c r="E64" s="67"/>
      <c r="F64" s="67"/>
      <c r="G64" s="41"/>
      <c r="H64" s="41"/>
      <c r="I64" s="68">
        <v>2488</v>
      </c>
      <c r="J64" s="86">
        <v>672</v>
      </c>
      <c r="K64" s="69"/>
      <c r="L64" s="41"/>
      <c r="M64" s="41"/>
      <c r="N64" s="41"/>
      <c r="O64" s="41"/>
      <c r="P64" s="41"/>
      <c r="Q64" s="41"/>
      <c r="R64" s="41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24">
        <v>2489</v>
      </c>
      <c r="J65" s="23">
        <v>1739</v>
      </c>
      <c r="K65" s="24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24">
        <v>2490</v>
      </c>
      <c r="J66" s="23">
        <v>2336</v>
      </c>
      <c r="K66" s="24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24">
        <v>2491</v>
      </c>
      <c r="J67" s="23">
        <v>1457</v>
      </c>
      <c r="K67" s="24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24">
        <v>2492</v>
      </c>
      <c r="J68" s="23">
        <v>901</v>
      </c>
      <c r="K68" s="24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24">
        <v>2493</v>
      </c>
      <c r="J69" s="23">
        <v>378</v>
      </c>
      <c r="K69" s="24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24">
        <v>2494</v>
      </c>
      <c r="J70" s="23">
        <v>1579</v>
      </c>
      <c r="K70" s="24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24">
        <v>2495</v>
      </c>
      <c r="J71" s="23">
        <v>2161</v>
      </c>
      <c r="K71" s="24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24">
        <v>2496</v>
      </c>
      <c r="J72" s="23">
        <v>1780</v>
      </c>
      <c r="K72" s="24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24">
        <v>2506</v>
      </c>
      <c r="J73" s="23">
        <v>2800</v>
      </c>
      <c r="K73" s="24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24">
        <v>2507</v>
      </c>
      <c r="J74" s="23">
        <v>1095</v>
      </c>
      <c r="K74" s="24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24">
        <v>2508</v>
      </c>
      <c r="J75" s="23">
        <v>589</v>
      </c>
      <c r="K75" s="24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24">
        <v>2509</v>
      </c>
      <c r="J76" s="23">
        <v>1246</v>
      </c>
      <c r="K76" s="24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24">
        <v>2510</v>
      </c>
      <c r="J77" s="23">
        <v>1328</v>
      </c>
      <c r="K77" s="24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17</v>
      </c>
      <c r="B78" s="1"/>
      <c r="C78" s="1"/>
      <c r="D78" s="1"/>
      <c r="E78" s="1"/>
      <c r="F78" s="1">
        <f>+A78+1</f>
        <v>18</v>
      </c>
      <c r="I78" s="24">
        <v>2511</v>
      </c>
      <c r="J78" s="23" t="s">
        <v>24</v>
      </c>
      <c r="K78" s="24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6</v>
      </c>
      <c r="B79" s="1"/>
      <c r="C79" s="1"/>
      <c r="D79" s="1"/>
      <c r="E79" s="1"/>
      <c r="I79" s="24">
        <v>2512</v>
      </c>
      <c r="J79" s="23">
        <v>905</v>
      </c>
      <c r="K79" s="24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13</v>
      </c>
      <c r="B80" s="70">
        <f>IF($A$79&gt;=6,VLOOKUP($F$78,$X$3:$AC$38,$A$79-4),VLOOKUP($A$78,$X$3:$AC$38,$A$79+1))</f>
        <v>0.557955</v>
      </c>
      <c r="C80" s="70"/>
      <c r="D80" s="70"/>
      <c r="E80" s="70"/>
      <c r="I80" s="24">
        <v>2513</v>
      </c>
      <c r="J80" s="23">
        <v>1970</v>
      </c>
      <c r="K80" s="24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14</v>
      </c>
      <c r="B81" s="70">
        <f>IF($A$79&gt;=6,VLOOKUP($F$78,$Y$58:$AD$97,$A$79-4),VLOOKUP($A$78,$Y$58:$AD$97,$A$79+1))</f>
        <v>1.198126</v>
      </c>
      <c r="C81" s="70"/>
      <c r="D81" s="70"/>
      <c r="E81" s="70"/>
      <c r="I81" s="24">
        <v>2514</v>
      </c>
      <c r="J81" s="23" t="s">
        <v>24</v>
      </c>
      <c r="K81" s="24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24">
        <v>2515</v>
      </c>
      <c r="J82" s="23">
        <v>1573</v>
      </c>
      <c r="K82" s="24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15</v>
      </c>
      <c r="B83" s="71">
        <f>B81/V6</f>
        <v>0.0021770960384765426</v>
      </c>
      <c r="C83" s="71"/>
      <c r="D83" s="71"/>
      <c r="E83" s="71"/>
      <c r="I83" s="24">
        <v>2516</v>
      </c>
      <c r="J83" s="23">
        <v>1791</v>
      </c>
      <c r="K83" s="24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16</v>
      </c>
      <c r="B84" s="72">
        <f>V4-(B80/B83)</f>
        <v>988.3544337695049</v>
      </c>
      <c r="C84" s="71"/>
      <c r="D84" s="71"/>
      <c r="E84" s="71"/>
      <c r="I84" s="24">
        <v>2517</v>
      </c>
      <c r="J84" s="23">
        <v>778</v>
      </c>
      <c r="K84" s="24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24">
        <v>2518</v>
      </c>
      <c r="J85" s="23" t="s">
        <v>24</v>
      </c>
      <c r="K85" s="24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24">
        <v>2519</v>
      </c>
      <c r="J86" s="23">
        <v>944</v>
      </c>
      <c r="K86" s="24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24">
        <v>2520</v>
      </c>
      <c r="J87" s="23">
        <v>858</v>
      </c>
      <c r="K87" s="24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24">
        <v>2521</v>
      </c>
      <c r="J88" s="23">
        <v>874</v>
      </c>
      <c r="K88" s="24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24">
        <v>2522</v>
      </c>
      <c r="J89" s="23">
        <v>780</v>
      </c>
      <c r="K89" s="24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24">
        <v>2523</v>
      </c>
      <c r="J90" s="23">
        <v>1657</v>
      </c>
      <c r="K90" s="24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24">
        <v>2524</v>
      </c>
      <c r="J91" s="73">
        <v>2322</v>
      </c>
      <c r="K91" s="24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24">
        <v>2525</v>
      </c>
      <c r="J92" s="73">
        <v>1083</v>
      </c>
      <c r="K92" s="24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64">
        <v>2526</v>
      </c>
      <c r="J93" s="73">
        <v>981</v>
      </c>
      <c r="K93" s="24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64">
        <v>2527</v>
      </c>
      <c r="J94" s="73">
        <v>1302</v>
      </c>
      <c r="K94" s="24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24">
        <v>2528</v>
      </c>
      <c r="J95" s="23">
        <v>1511</v>
      </c>
      <c r="K95" s="24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24">
        <v>2529</v>
      </c>
      <c r="J96" s="23">
        <v>757</v>
      </c>
      <c r="K96" s="24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24">
        <v>2530</v>
      </c>
      <c r="J97" s="23">
        <v>967.4</v>
      </c>
      <c r="K97" s="24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24">
        <v>2531</v>
      </c>
      <c r="J98" s="23">
        <v>614.3</v>
      </c>
      <c r="K98" s="24"/>
    </row>
    <row r="99" spans="2:11" ht="18.75">
      <c r="B99" s="1"/>
      <c r="C99" s="1"/>
      <c r="D99" s="1"/>
      <c r="E99" s="1"/>
      <c r="I99" s="24">
        <v>2532</v>
      </c>
      <c r="J99" s="23">
        <v>596.5</v>
      </c>
      <c r="K99" s="24"/>
    </row>
    <row r="100" spans="2:11" ht="18.75">
      <c r="B100" s="1"/>
      <c r="C100" s="1"/>
      <c r="D100" s="1"/>
      <c r="E100" s="1"/>
      <c r="I100" s="24">
        <v>2533</v>
      </c>
      <c r="J100" s="23">
        <v>816.7</v>
      </c>
      <c r="K100" s="24"/>
    </row>
    <row r="101" spans="2:11" ht="18.75">
      <c r="B101" s="1"/>
      <c r="C101" s="1"/>
      <c r="D101" s="1"/>
      <c r="E101" s="1"/>
      <c r="I101" s="24">
        <v>2534</v>
      </c>
      <c r="J101" s="23">
        <v>446</v>
      </c>
      <c r="K101" s="24"/>
    </row>
    <row r="102" spans="9:11" ht="18.75">
      <c r="I102" s="24">
        <v>2535</v>
      </c>
      <c r="J102" s="23">
        <v>694.5</v>
      </c>
      <c r="K102" s="24"/>
    </row>
    <row r="103" spans="9:11" ht="18.75">
      <c r="I103" s="24">
        <v>2536</v>
      </c>
      <c r="J103" s="23">
        <v>1077</v>
      </c>
      <c r="K103" s="24"/>
    </row>
    <row r="104" spans="9:11" ht="18.75">
      <c r="I104" s="24">
        <v>2537</v>
      </c>
      <c r="J104" s="23">
        <v>1765.01</v>
      </c>
      <c r="K104" s="24"/>
    </row>
    <row r="105" spans="9:11" ht="18.75">
      <c r="I105" s="24">
        <v>2538</v>
      </c>
      <c r="J105" s="23">
        <v>1791.4</v>
      </c>
      <c r="K105" s="24"/>
    </row>
    <row r="106" spans="9:11" ht="18.75">
      <c r="I106" s="24">
        <v>2539</v>
      </c>
      <c r="J106" s="23">
        <v>941.6</v>
      </c>
      <c r="K106" s="24"/>
    </row>
    <row r="107" spans="9:11" ht="18.75">
      <c r="I107" s="24">
        <v>2540</v>
      </c>
      <c r="J107" s="23">
        <v>799</v>
      </c>
      <c r="K107" s="24"/>
    </row>
    <row r="108" spans="9:11" ht="18.75">
      <c r="I108" s="24">
        <v>2541</v>
      </c>
      <c r="J108" s="23">
        <v>645.9</v>
      </c>
      <c r="K108" s="24"/>
    </row>
    <row r="109" spans="9:11" ht="18.75">
      <c r="I109" s="24">
        <v>2542</v>
      </c>
      <c r="J109" s="23">
        <v>1284</v>
      </c>
      <c r="K109" s="24"/>
    </row>
    <row r="110" spans="9:11" ht="18.75">
      <c r="I110" s="24">
        <v>2543</v>
      </c>
      <c r="J110" s="23">
        <v>1595.4</v>
      </c>
      <c r="K110" s="24"/>
    </row>
    <row r="111" spans="9:11" ht="18.75">
      <c r="I111" s="24">
        <v>2544</v>
      </c>
      <c r="J111" s="23">
        <v>1179</v>
      </c>
      <c r="K111" s="24"/>
    </row>
    <row r="112" spans="9:11" ht="18.75">
      <c r="I112" s="24">
        <v>2545</v>
      </c>
      <c r="J112" s="23">
        <v>1079.6</v>
      </c>
      <c r="K112" s="24"/>
    </row>
    <row r="113" spans="9:11" ht="18.75">
      <c r="I113" s="24">
        <v>2546</v>
      </c>
      <c r="J113" s="23">
        <v>913</v>
      </c>
      <c r="K113" s="24"/>
    </row>
    <row r="114" spans="9:11" ht="18.75">
      <c r="I114" s="24">
        <v>2547</v>
      </c>
      <c r="J114" s="23">
        <v>1354.75</v>
      </c>
      <c r="K114" s="24"/>
    </row>
    <row r="115" spans="9:11" ht="18.75">
      <c r="I115" s="24">
        <v>2548</v>
      </c>
      <c r="J115" s="23">
        <v>1209</v>
      </c>
      <c r="K115" s="24"/>
    </row>
    <row r="116" spans="9:11" ht="18.75">
      <c r="I116" s="24">
        <v>2549</v>
      </c>
      <c r="J116" s="23">
        <v>2862.5</v>
      </c>
      <c r="K116" s="24"/>
    </row>
    <row r="117" spans="9:11" ht="18.75">
      <c r="I117" s="24">
        <v>2550</v>
      </c>
      <c r="J117" s="23">
        <v>717</v>
      </c>
      <c r="K117" s="24"/>
    </row>
    <row r="118" spans="9:11" ht="18.75">
      <c r="I118" s="24">
        <v>2551</v>
      </c>
      <c r="J118" s="23">
        <v>1354.2</v>
      </c>
      <c r="K118" s="24"/>
    </row>
    <row r="119" spans="9:11" ht="18.75">
      <c r="I119" s="24">
        <v>2552</v>
      </c>
      <c r="J119" s="73">
        <v>844.4</v>
      </c>
      <c r="K119" s="24"/>
    </row>
    <row r="120" spans="9:11" ht="18.75">
      <c r="I120" s="24">
        <v>2553</v>
      </c>
      <c r="J120" s="73">
        <v>1598.75</v>
      </c>
      <c r="K120" s="24"/>
    </row>
    <row r="121" spans="9:11" ht="18.75">
      <c r="I121" s="24">
        <v>2554</v>
      </c>
      <c r="J121" s="23">
        <v>1752</v>
      </c>
      <c r="K121" s="24"/>
    </row>
    <row r="122" spans="9:11" ht="18.75">
      <c r="I122" s="64">
        <v>2555</v>
      </c>
      <c r="J122" s="23">
        <v>1078.8</v>
      </c>
      <c r="K122" s="24"/>
    </row>
    <row r="123" spans="9:11" ht="18.75">
      <c r="I123" s="24">
        <v>2556</v>
      </c>
      <c r="J123" s="23">
        <v>1224.4</v>
      </c>
      <c r="K123" s="24"/>
    </row>
    <row r="124" spans="9:11" ht="18.75">
      <c r="I124" s="24">
        <v>2557</v>
      </c>
      <c r="J124" s="23">
        <v>1096</v>
      </c>
      <c r="K124" s="24"/>
    </row>
    <row r="125" spans="9:11" ht="18.75">
      <c r="I125" s="64">
        <v>2558</v>
      </c>
      <c r="J125" s="23">
        <v>594.5</v>
      </c>
      <c r="K125" s="24"/>
    </row>
    <row r="126" spans="9:11" ht="18.75">
      <c r="I126" s="24">
        <v>2559</v>
      </c>
      <c r="J126" s="23">
        <v>1535.5</v>
      </c>
      <c r="K126" s="24"/>
    </row>
    <row r="127" spans="9:11" ht="18.75">
      <c r="I127" s="24">
        <v>2560</v>
      </c>
      <c r="J127" s="23">
        <v>965</v>
      </c>
      <c r="K127" s="24"/>
    </row>
    <row r="128" spans="9:11" ht="18.75">
      <c r="I128" s="24">
        <v>2561</v>
      </c>
      <c r="J128" s="23">
        <v>1570.1</v>
      </c>
      <c r="K128" s="24"/>
    </row>
    <row r="129" spans="9:11" ht="18.75">
      <c r="I129" s="24">
        <v>2562</v>
      </c>
      <c r="J129" s="23">
        <v>1005</v>
      </c>
      <c r="K129" s="24"/>
    </row>
    <row r="130" spans="9:11" ht="18.75">
      <c r="I130" s="24">
        <v>2563</v>
      </c>
      <c r="J130" s="23">
        <v>1197.5</v>
      </c>
      <c r="K130" s="24"/>
    </row>
    <row r="131" spans="9:11" ht="18.75">
      <c r="I131" s="24">
        <v>2564</v>
      </c>
      <c r="J131" s="23">
        <v>811.2</v>
      </c>
      <c r="K131" s="24"/>
    </row>
    <row r="132" spans="9:11" ht="18.75">
      <c r="I132" s="24"/>
      <c r="J132" s="23"/>
      <c r="K132" s="24"/>
    </row>
    <row r="133" spans="9:11" ht="18.75">
      <c r="I133" s="24"/>
      <c r="J133" s="23"/>
      <c r="K133" s="24"/>
    </row>
    <row r="134" spans="9:11" ht="18.75">
      <c r="I134" s="24"/>
      <c r="J134" s="23"/>
      <c r="K134" s="24"/>
    </row>
    <row r="135" spans="9:11" ht="18.75">
      <c r="I135" s="24"/>
      <c r="J135" s="23"/>
      <c r="K135" s="24"/>
    </row>
    <row r="136" spans="9:11" ht="18.75">
      <c r="I136" s="24"/>
      <c r="J136" s="23"/>
      <c r="K136" s="24"/>
    </row>
    <row r="137" spans="9:11" ht="18.75">
      <c r="I137" s="24"/>
      <c r="J137" s="23"/>
      <c r="K137" s="24"/>
    </row>
    <row r="138" spans="9:11" ht="18.75">
      <c r="I138" s="24"/>
      <c r="J138" s="23"/>
      <c r="K138" s="24"/>
    </row>
    <row r="139" spans="9:11" ht="18.75">
      <c r="I139" s="24"/>
      <c r="J139" s="23"/>
      <c r="K139" s="24"/>
    </row>
    <row r="140" spans="9:11" ht="18.75">
      <c r="I140" s="24"/>
      <c r="J140" s="23"/>
      <c r="K140" s="24"/>
    </row>
    <row r="141" spans="9:11" ht="18.75">
      <c r="I141" s="24"/>
      <c r="J141" s="23"/>
      <c r="K141" s="24"/>
    </row>
    <row r="142" spans="9:11" ht="18.75">
      <c r="I142" s="24"/>
      <c r="J142" s="23"/>
      <c r="K142" s="24"/>
    </row>
    <row r="143" spans="9:11" ht="18.75">
      <c r="I143" s="24"/>
      <c r="J143" s="23"/>
      <c r="K143" s="24"/>
    </row>
    <row r="144" spans="9:11" ht="18.75">
      <c r="I144" s="24"/>
      <c r="J144" s="23"/>
      <c r="K144" s="24"/>
    </row>
    <row r="145" spans="9:11" ht="18.75">
      <c r="I145" s="24"/>
      <c r="J145" s="23"/>
      <c r="K145" s="24"/>
    </row>
    <row r="146" spans="9:11" ht="18.75">
      <c r="I146" s="24"/>
      <c r="J146" s="23"/>
      <c r="K146" s="24"/>
    </row>
    <row r="147" spans="9:11" ht="18.75">
      <c r="I147" s="24"/>
      <c r="J147" s="23"/>
      <c r="K147" s="24"/>
    </row>
    <row r="148" spans="9:11" ht="18.75">
      <c r="I148" s="24"/>
      <c r="J148" s="23"/>
      <c r="K148" s="24"/>
    </row>
    <row r="149" ht="18.75">
      <c r="J149" s="87"/>
    </row>
    <row r="150" ht="18.75">
      <c r="J150" s="87"/>
    </row>
    <row r="151" ht="18.75">
      <c r="J151" s="87"/>
    </row>
    <row r="152" ht="18.75">
      <c r="J152" s="87"/>
    </row>
    <row r="153" ht="18.75">
      <c r="J153" s="87"/>
    </row>
    <row r="154" ht="18.75">
      <c r="J154" s="87"/>
    </row>
    <row r="155" ht="18.75">
      <c r="J155" s="87"/>
    </row>
    <row r="156" ht="18.75">
      <c r="J156" s="87"/>
    </row>
    <row r="157" ht="18.75">
      <c r="J157" s="87"/>
    </row>
    <row r="158" ht="18.75">
      <c r="J158" s="87"/>
    </row>
    <row r="159" ht="18.75">
      <c r="J159" s="87"/>
    </row>
  </sheetData>
  <sheetProtection/>
  <mergeCells count="4">
    <mergeCell ref="A3:F3"/>
    <mergeCell ref="A4:F4"/>
    <mergeCell ref="B38:C38"/>
    <mergeCell ref="B39:C39"/>
  </mergeCells>
  <printOptions/>
  <pageMargins left="0.3937007874015748" right="0.11811023622047245" top="0.31496062992125984" bottom="0.31496062992125984" header="0.31496062992125984" footer="0.118110236220472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59"/>
  <sheetViews>
    <sheetView zoomScale="75" zoomScaleNormal="75" zoomScalePageLayoutView="0" workbookViewId="0" topLeftCell="A22">
      <selection activeCell="T12" sqref="T12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8.140625" style="2" customWidth="1"/>
    <col min="6" max="6" width="8.140625" style="1" customWidth="1"/>
    <col min="7" max="9" width="6.140625" style="2" customWidth="1"/>
    <col min="10" max="10" width="7.421875" style="2" customWidth="1"/>
    <col min="11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148" t="s">
        <v>25</v>
      </c>
      <c r="B3" s="149"/>
      <c r="C3" s="149"/>
      <c r="D3" s="150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COUNT(J41:J129)</f>
        <v>84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151" t="s">
        <v>23</v>
      </c>
      <c r="B4" s="152"/>
      <c r="C4" s="152"/>
      <c r="D4" s="153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AVERAGE(J41:J129)</f>
        <v>1250.3596428571425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(VAR(J41:J129))</f>
        <v>307840.08928059455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2480</v>
      </c>
      <c r="B6" s="89">
        <v>1391</v>
      </c>
      <c r="C6" s="16">
        <v>2524</v>
      </c>
      <c r="D6" s="96">
        <v>2322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STDEV(J41:J129)</f>
        <v>554.8333887579176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2481</v>
      </c>
      <c r="B7" s="90">
        <v>897</v>
      </c>
      <c r="C7" s="16">
        <v>2525</v>
      </c>
      <c r="D7" s="96">
        <v>1083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2482</v>
      </c>
      <c r="B8" s="90">
        <v>1793</v>
      </c>
      <c r="C8" s="16">
        <v>2526</v>
      </c>
      <c r="D8" s="96">
        <v>981</v>
      </c>
      <c r="E8" s="17"/>
      <c r="F8" s="17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2483</v>
      </c>
      <c r="B9" s="90" t="s">
        <v>24</v>
      </c>
      <c r="C9" s="16">
        <v>2527</v>
      </c>
      <c r="D9" s="96">
        <v>1302</v>
      </c>
      <c r="E9" s="18"/>
      <c r="F9" s="18"/>
      <c r="U9" s="2" t="s">
        <v>17</v>
      </c>
      <c r="V9" s="19">
        <f>+B80</f>
        <v>0.557613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2484</v>
      </c>
      <c r="B10" s="90">
        <v>1731</v>
      </c>
      <c r="C10" s="16">
        <v>2528</v>
      </c>
      <c r="D10" s="96">
        <v>1511</v>
      </c>
      <c r="E10" s="20"/>
      <c r="F10" s="21"/>
      <c r="U10" s="2" t="s">
        <v>18</v>
      </c>
      <c r="V10" s="19">
        <f>+B81</f>
        <v>1.22298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2485</v>
      </c>
      <c r="B11" s="90">
        <v>2028</v>
      </c>
      <c r="C11" s="16">
        <v>2529</v>
      </c>
      <c r="D11" s="96">
        <v>757</v>
      </c>
      <c r="E11" s="22"/>
      <c r="F11" s="23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2486</v>
      </c>
      <c r="B12" s="89">
        <v>961</v>
      </c>
      <c r="C12" s="16">
        <v>2530</v>
      </c>
      <c r="D12" s="96">
        <v>967.4</v>
      </c>
      <c r="E12" s="22"/>
      <c r="F12" s="23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2487</v>
      </c>
      <c r="B13" s="89">
        <v>731</v>
      </c>
      <c r="C13" s="16">
        <v>2531</v>
      </c>
      <c r="D13" s="96">
        <v>614.3</v>
      </c>
      <c r="E13" s="22"/>
      <c r="F13" s="23"/>
      <c r="S13" s="24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2488</v>
      </c>
      <c r="B14" s="91">
        <v>672</v>
      </c>
      <c r="C14" s="16">
        <v>2532</v>
      </c>
      <c r="D14" s="96">
        <v>596.5</v>
      </c>
      <c r="E14" s="22"/>
      <c r="F14" s="23"/>
      <c r="S14" s="24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25">
        <v>2489</v>
      </c>
      <c r="B15" s="92">
        <v>1739</v>
      </c>
      <c r="C15" s="16">
        <v>2533</v>
      </c>
      <c r="D15" s="96">
        <v>816.7</v>
      </c>
      <c r="E15" s="22"/>
      <c r="F15" s="23"/>
      <c r="S15" s="20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26">
        <v>2490</v>
      </c>
      <c r="B16" s="89">
        <v>2336</v>
      </c>
      <c r="C16" s="16">
        <v>2534</v>
      </c>
      <c r="D16" s="96">
        <v>446</v>
      </c>
      <c r="E16" s="22"/>
      <c r="F16" s="23"/>
      <c r="S16" s="24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25">
        <v>2491</v>
      </c>
      <c r="B17" s="92">
        <v>1457</v>
      </c>
      <c r="C17" s="16">
        <v>2535</v>
      </c>
      <c r="D17" s="96">
        <v>694.5</v>
      </c>
      <c r="E17" s="22"/>
      <c r="F17" s="23"/>
      <c r="S17" s="24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27">
        <v>2492</v>
      </c>
      <c r="B18" s="93">
        <v>901</v>
      </c>
      <c r="C18" s="16">
        <v>2536</v>
      </c>
      <c r="D18" s="96">
        <v>1077</v>
      </c>
      <c r="E18" s="22"/>
      <c r="F18" s="28"/>
      <c r="S18" s="24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27">
        <v>2493</v>
      </c>
      <c r="B19" s="93">
        <v>378</v>
      </c>
      <c r="C19" s="29">
        <v>2537</v>
      </c>
      <c r="D19" s="97">
        <v>1765.01</v>
      </c>
      <c r="E19" s="22"/>
      <c r="F19" s="28"/>
      <c r="S19" s="24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27">
        <v>2494</v>
      </c>
      <c r="B20" s="40">
        <v>1579</v>
      </c>
      <c r="C20" s="29">
        <v>2538</v>
      </c>
      <c r="D20" s="97">
        <v>1791.4</v>
      </c>
      <c r="E20" s="22"/>
      <c r="F20" s="28"/>
      <c r="S20" s="24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27">
        <v>2495</v>
      </c>
      <c r="B21" s="93">
        <v>2161</v>
      </c>
      <c r="C21" s="16">
        <v>2539</v>
      </c>
      <c r="D21" s="96">
        <v>941.6</v>
      </c>
      <c r="E21" s="22"/>
      <c r="F21" s="28"/>
      <c r="S21" s="24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27">
        <v>2496</v>
      </c>
      <c r="B22" s="93">
        <v>1780</v>
      </c>
      <c r="C22" s="16">
        <v>2540</v>
      </c>
      <c r="D22" s="96">
        <v>799</v>
      </c>
      <c r="E22" s="22"/>
      <c r="F22" s="28"/>
      <c r="S22" s="24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27">
        <v>2506</v>
      </c>
      <c r="B23" s="93">
        <v>2800</v>
      </c>
      <c r="C23" s="16">
        <v>2541</v>
      </c>
      <c r="D23" s="96">
        <v>645.9</v>
      </c>
      <c r="E23" s="22"/>
      <c r="F23" s="28"/>
      <c r="S23" s="24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27">
        <v>2507</v>
      </c>
      <c r="B24" s="93">
        <v>1095</v>
      </c>
      <c r="C24" s="16">
        <v>2542</v>
      </c>
      <c r="D24" s="96">
        <v>1284</v>
      </c>
      <c r="E24" s="22"/>
      <c r="F24" s="28"/>
      <c r="S24" s="24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27">
        <v>2508</v>
      </c>
      <c r="B25" s="40">
        <v>589</v>
      </c>
      <c r="C25" s="29">
        <v>2543</v>
      </c>
      <c r="D25" s="97">
        <v>1595.4</v>
      </c>
      <c r="F25" s="2"/>
      <c r="S25" s="24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27">
        <v>2509</v>
      </c>
      <c r="B26" s="93">
        <v>1246</v>
      </c>
      <c r="C26" s="29">
        <v>2544</v>
      </c>
      <c r="D26" s="97">
        <v>1179</v>
      </c>
      <c r="F26" s="2"/>
      <c r="S26" s="24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27">
        <v>2510</v>
      </c>
      <c r="B27" s="40">
        <v>1328</v>
      </c>
      <c r="C27" s="30">
        <v>2545</v>
      </c>
      <c r="D27" s="98">
        <v>1079.6</v>
      </c>
      <c r="F27" s="2"/>
      <c r="S27" s="24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27">
        <v>2511</v>
      </c>
      <c r="B28" s="93" t="s">
        <v>24</v>
      </c>
      <c r="C28" s="31">
        <v>2546</v>
      </c>
      <c r="D28" s="96">
        <v>913</v>
      </c>
      <c r="F28" s="2"/>
      <c r="S28" s="24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27">
        <v>2512</v>
      </c>
      <c r="B29" s="40">
        <v>905</v>
      </c>
      <c r="C29" s="30">
        <v>2547</v>
      </c>
      <c r="D29" s="96">
        <v>1354.75</v>
      </c>
      <c r="F29" s="2"/>
      <c r="S29" s="24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27">
        <v>2513</v>
      </c>
      <c r="B30" s="40">
        <v>1970</v>
      </c>
      <c r="C30" s="32">
        <v>2548</v>
      </c>
      <c r="D30" s="99">
        <v>1209</v>
      </c>
      <c r="E30" s="1"/>
      <c r="F30" s="2"/>
      <c r="S30" s="24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33">
        <v>2514</v>
      </c>
      <c r="B31" s="94" t="s">
        <v>24</v>
      </c>
      <c r="C31" s="34">
        <v>2549</v>
      </c>
      <c r="D31" s="100">
        <v>2862.5</v>
      </c>
      <c r="E31" s="35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S31" s="24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33">
        <v>2515</v>
      </c>
      <c r="B32" s="94">
        <v>1573</v>
      </c>
      <c r="C32" s="37">
        <v>2550</v>
      </c>
      <c r="D32" s="101">
        <v>717</v>
      </c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S32" s="24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33">
        <v>2516</v>
      </c>
      <c r="B33" s="94">
        <v>1791</v>
      </c>
      <c r="C33" s="34">
        <v>2551</v>
      </c>
      <c r="D33" s="40">
        <v>1354.2</v>
      </c>
      <c r="S33" s="24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33">
        <v>2517</v>
      </c>
      <c r="B34" s="94">
        <v>778</v>
      </c>
      <c r="C34" s="39">
        <v>2552</v>
      </c>
      <c r="D34" s="40">
        <v>844.4</v>
      </c>
      <c r="E34" s="77" t="s">
        <v>1</v>
      </c>
      <c r="F34" s="11">
        <v>2556</v>
      </c>
      <c r="G34" s="81">
        <v>2557</v>
      </c>
      <c r="H34" s="81">
        <v>2558</v>
      </c>
      <c r="I34" s="81">
        <v>2559</v>
      </c>
      <c r="J34" s="81">
        <v>2560</v>
      </c>
      <c r="K34" s="81">
        <v>2561</v>
      </c>
      <c r="L34" s="81">
        <v>2562</v>
      </c>
      <c r="M34" s="81"/>
      <c r="N34" s="81"/>
      <c r="O34" s="83"/>
      <c r="S34" s="24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33">
        <v>2518</v>
      </c>
      <c r="B35" s="94" t="s">
        <v>24</v>
      </c>
      <c r="C35" s="37">
        <v>2553</v>
      </c>
      <c r="D35" s="40">
        <v>1598.75</v>
      </c>
      <c r="E35" s="78" t="s">
        <v>20</v>
      </c>
      <c r="F35" s="80">
        <v>1224.4</v>
      </c>
      <c r="G35" s="82">
        <v>1096</v>
      </c>
      <c r="H35" s="82">
        <v>594.5</v>
      </c>
      <c r="I35" s="82">
        <v>1535.5</v>
      </c>
      <c r="J35" s="82">
        <v>965</v>
      </c>
      <c r="K35" s="88">
        <v>1570.1</v>
      </c>
      <c r="L35" s="103">
        <v>1005</v>
      </c>
      <c r="M35" s="82"/>
      <c r="N35" s="82"/>
      <c r="O35" s="84"/>
      <c r="S35" s="24"/>
      <c r="T35" s="41"/>
      <c r="U35" s="41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.75">
      <c r="A36" s="33">
        <v>2519</v>
      </c>
      <c r="B36" s="94">
        <v>944</v>
      </c>
      <c r="C36" s="42">
        <v>2554</v>
      </c>
      <c r="D36" s="101">
        <v>1752</v>
      </c>
      <c r="E36" s="74"/>
      <c r="F36" s="79"/>
      <c r="S36" s="24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33">
        <v>2520</v>
      </c>
      <c r="B37" s="94">
        <v>858</v>
      </c>
      <c r="C37" s="43">
        <v>2555</v>
      </c>
      <c r="D37" s="102">
        <v>1078.8</v>
      </c>
      <c r="E37" s="75"/>
      <c r="F37" s="76"/>
      <c r="S37" s="24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18.75">
      <c r="A38" s="33">
        <v>2521</v>
      </c>
      <c r="B38" s="94">
        <v>874</v>
      </c>
      <c r="C38" s="44" t="s">
        <v>10</v>
      </c>
      <c r="D38" s="45">
        <v>2</v>
      </c>
      <c r="E38" s="46">
        <v>3</v>
      </c>
      <c r="F38" s="46">
        <v>4</v>
      </c>
      <c r="G38" s="46">
        <v>5</v>
      </c>
      <c r="H38" s="46">
        <v>6</v>
      </c>
      <c r="I38" s="46">
        <v>10</v>
      </c>
      <c r="J38" s="46">
        <v>20</v>
      </c>
      <c r="K38" s="46">
        <v>25</v>
      </c>
      <c r="L38" s="46">
        <v>50</v>
      </c>
      <c r="M38" s="46">
        <v>100</v>
      </c>
      <c r="N38" s="46">
        <v>200</v>
      </c>
      <c r="O38" s="46">
        <v>500</v>
      </c>
      <c r="S38" s="24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47"/>
      <c r="AC38" s="47"/>
    </row>
    <row r="39" spans="1:27" ht="18.75">
      <c r="A39" s="33">
        <v>2522</v>
      </c>
      <c r="B39" s="94">
        <v>780</v>
      </c>
      <c r="C39" s="48" t="s">
        <v>2</v>
      </c>
      <c r="D39" s="49">
        <f aca="true" t="shared" si="1" ref="D39:O39">ROUND((((-LN(-LN(1-1/D38)))+$B$83*$B$84)/$B$83),2)</f>
        <v>1163.66</v>
      </c>
      <c r="E39" s="49">
        <f t="shared" si="1"/>
        <v>1406.93</v>
      </c>
      <c r="F39" s="49">
        <f t="shared" si="1"/>
        <v>1562.62</v>
      </c>
      <c r="G39" s="50">
        <f t="shared" si="1"/>
        <v>1677.87</v>
      </c>
      <c r="H39" s="50">
        <f t="shared" si="1"/>
        <v>1769.53</v>
      </c>
      <c r="I39" s="50">
        <f t="shared" si="1"/>
        <v>2018.32</v>
      </c>
      <c r="J39" s="50">
        <f t="shared" si="1"/>
        <v>2344.88</v>
      </c>
      <c r="K39" s="50">
        <f t="shared" si="1"/>
        <v>2448.48</v>
      </c>
      <c r="L39" s="50">
        <f t="shared" si="1"/>
        <v>2767.59</v>
      </c>
      <c r="M39" s="50">
        <f t="shared" si="1"/>
        <v>3084.35</v>
      </c>
      <c r="N39" s="50">
        <f t="shared" si="1"/>
        <v>3399.95</v>
      </c>
      <c r="O39" s="50">
        <f t="shared" si="1"/>
        <v>3816.33</v>
      </c>
      <c r="S39" s="24"/>
      <c r="X39" s="6"/>
      <c r="Y39" s="6"/>
      <c r="Z39" s="6"/>
      <c r="AA39" s="6"/>
    </row>
    <row r="40" spans="1:28" ht="21">
      <c r="A40" s="51">
        <v>2523</v>
      </c>
      <c r="B40" s="95">
        <v>1657</v>
      </c>
      <c r="C40" s="52"/>
      <c r="D40" s="53" t="s">
        <v>11</v>
      </c>
      <c r="E40" s="54"/>
      <c r="F40" s="55" t="s">
        <v>19</v>
      </c>
      <c r="G40" s="54"/>
      <c r="H40" s="54"/>
      <c r="I40" s="54"/>
      <c r="J40" s="54"/>
      <c r="K40" s="54"/>
      <c r="L40" s="54"/>
      <c r="M40" s="56"/>
      <c r="N40" s="56"/>
      <c r="S40" s="24"/>
      <c r="Y40" s="6"/>
      <c r="Z40" s="6"/>
      <c r="AA40" s="6"/>
      <c r="AB40" s="6"/>
    </row>
    <row r="41" spans="3:28" ht="18.75">
      <c r="C41" s="57"/>
      <c r="D41" s="57"/>
      <c r="E41" s="21"/>
      <c r="G41" s="58" t="s">
        <v>21</v>
      </c>
      <c r="I41" s="24">
        <v>2465</v>
      </c>
      <c r="J41" s="23">
        <v>1162</v>
      </c>
      <c r="K41" s="24"/>
      <c r="S41" s="24"/>
      <c r="Y41" s="6"/>
      <c r="Z41" s="6"/>
      <c r="AA41" s="6"/>
      <c r="AB41" s="6"/>
    </row>
    <row r="42" spans="3:28" ht="18.75">
      <c r="C42" s="59"/>
      <c r="D42" s="59"/>
      <c r="E42" s="1"/>
      <c r="I42" s="24">
        <v>2466</v>
      </c>
      <c r="J42" s="23">
        <v>2287</v>
      </c>
      <c r="K42" s="24"/>
      <c r="S42" s="24"/>
      <c r="Y42" s="6"/>
      <c r="Z42" s="6"/>
      <c r="AA42" s="6"/>
      <c r="AB42" s="6"/>
    </row>
    <row r="43" spans="3:28" ht="18.75">
      <c r="C43" s="60"/>
      <c r="D43" s="60"/>
      <c r="E43" s="1"/>
      <c r="I43" s="24">
        <v>2467</v>
      </c>
      <c r="J43" s="23">
        <v>2238</v>
      </c>
      <c r="K43" s="24"/>
      <c r="S43" s="24"/>
      <c r="Y43" s="6"/>
      <c r="Z43" s="6"/>
      <c r="AA43" s="6"/>
      <c r="AB43" s="6"/>
    </row>
    <row r="44" spans="3:28" ht="18.75">
      <c r="C44" s="59"/>
      <c r="D44" s="59"/>
      <c r="E44" s="1"/>
      <c r="I44" s="24">
        <v>2468</v>
      </c>
      <c r="J44" s="23">
        <v>488</v>
      </c>
      <c r="K44" s="24"/>
      <c r="S44" s="24"/>
      <c r="Y44" s="6"/>
      <c r="Z44" s="6"/>
      <c r="AA44" s="6"/>
      <c r="AB44" s="6"/>
    </row>
    <row r="45" spans="3:28" ht="18.75">
      <c r="C45" s="59"/>
      <c r="D45" s="59"/>
      <c r="E45" s="61"/>
      <c r="I45" s="24">
        <v>2469</v>
      </c>
      <c r="J45" s="23">
        <v>616</v>
      </c>
      <c r="K45" s="24"/>
      <c r="S45" s="24"/>
      <c r="Y45" s="6"/>
      <c r="Z45" s="6"/>
      <c r="AA45" s="6"/>
      <c r="AB45" s="6"/>
    </row>
    <row r="46" spans="3:28" ht="18.75">
      <c r="C46" s="62"/>
      <c r="D46" s="62"/>
      <c r="E46" s="61"/>
      <c r="I46" s="24">
        <v>2470</v>
      </c>
      <c r="J46" s="23">
        <v>917</v>
      </c>
      <c r="K46" s="24"/>
      <c r="S46" s="24"/>
      <c r="Y46" s="6"/>
      <c r="Z46" s="6"/>
      <c r="AA46" s="6"/>
      <c r="AB46" s="6"/>
    </row>
    <row r="47" spans="3:28" ht="18.75">
      <c r="C47" s="62"/>
      <c r="D47" s="62"/>
      <c r="E47" s="61"/>
      <c r="I47" s="24">
        <v>2471</v>
      </c>
      <c r="J47" s="23" t="s">
        <v>24</v>
      </c>
      <c r="K47" s="24"/>
      <c r="S47" s="24"/>
      <c r="Y47" s="6"/>
      <c r="Z47" s="6"/>
      <c r="AA47" s="6"/>
      <c r="AB47" s="6"/>
    </row>
    <row r="48" spans="3:28" ht="18.75">
      <c r="C48" s="62"/>
      <c r="D48" s="62"/>
      <c r="E48" s="61"/>
      <c r="I48" s="24">
        <v>2472</v>
      </c>
      <c r="J48" s="23">
        <v>1986</v>
      </c>
      <c r="K48" s="24"/>
      <c r="S48" s="24"/>
      <c r="Y48" s="6"/>
      <c r="Z48" s="6"/>
      <c r="AA48" s="6"/>
      <c r="AB48" s="6"/>
    </row>
    <row r="49" spans="3:28" ht="18.75">
      <c r="C49" s="62"/>
      <c r="D49" s="62"/>
      <c r="E49" s="61"/>
      <c r="I49" s="24">
        <v>2473</v>
      </c>
      <c r="J49" s="23">
        <v>1625</v>
      </c>
      <c r="K49" s="24"/>
      <c r="S49" s="24"/>
      <c r="Y49" s="6"/>
      <c r="Z49" s="6"/>
      <c r="AA49" s="6"/>
      <c r="AB49" s="6"/>
    </row>
    <row r="50" spans="3:28" ht="18.75">
      <c r="C50" s="62"/>
      <c r="D50" s="62"/>
      <c r="E50" s="61"/>
      <c r="I50" s="24">
        <v>2474</v>
      </c>
      <c r="J50" s="23">
        <v>548</v>
      </c>
      <c r="K50" s="24"/>
      <c r="S50" s="24"/>
      <c r="Y50" s="6"/>
      <c r="Z50" s="6"/>
      <c r="AA50" s="6"/>
      <c r="AB50" s="6"/>
    </row>
    <row r="51" spans="3:28" ht="18.75">
      <c r="C51" s="62"/>
      <c r="D51" s="62"/>
      <c r="E51" s="61"/>
      <c r="I51" s="24">
        <v>2475</v>
      </c>
      <c r="J51" s="23">
        <v>1713</v>
      </c>
      <c r="K51" s="24"/>
      <c r="S51" s="24"/>
      <c r="Y51" s="6"/>
      <c r="Z51" s="6"/>
      <c r="AA51" s="6"/>
      <c r="AB51" s="6"/>
    </row>
    <row r="52" spans="3:28" ht="18.75">
      <c r="C52" s="62"/>
      <c r="D52" s="62"/>
      <c r="E52" s="61"/>
      <c r="I52" s="24">
        <v>2476</v>
      </c>
      <c r="J52" s="23">
        <v>889</v>
      </c>
      <c r="K52" s="24"/>
      <c r="S52" s="24"/>
      <c r="Y52" s="6"/>
      <c r="Z52" s="6"/>
      <c r="AA52" s="6"/>
      <c r="AB52" s="6"/>
    </row>
    <row r="53" spans="3:28" ht="18.75">
      <c r="C53" s="62"/>
      <c r="D53" s="62"/>
      <c r="E53" s="61"/>
      <c r="I53" s="24">
        <v>2477</v>
      </c>
      <c r="J53" s="23">
        <v>734</v>
      </c>
      <c r="K53" s="24"/>
      <c r="S53" s="24"/>
      <c r="Y53" s="6"/>
      <c r="Z53" s="6"/>
      <c r="AA53" s="6"/>
      <c r="AB53" s="6"/>
    </row>
    <row r="54" spans="3:28" ht="18.75">
      <c r="C54" s="61"/>
      <c r="D54" s="61"/>
      <c r="E54" s="61"/>
      <c r="I54" s="24">
        <v>2478</v>
      </c>
      <c r="J54" s="23">
        <v>481</v>
      </c>
      <c r="K54" s="24"/>
      <c r="S54" s="24"/>
      <c r="Y54" s="6"/>
      <c r="Z54" s="6"/>
      <c r="AA54" s="6"/>
      <c r="AB54" s="6"/>
    </row>
    <row r="55" spans="3:28" ht="18.75">
      <c r="C55" s="61"/>
      <c r="D55" s="61"/>
      <c r="E55" s="61"/>
      <c r="I55" s="24">
        <v>2479</v>
      </c>
      <c r="J55" s="23">
        <v>1699</v>
      </c>
      <c r="K55" s="24"/>
      <c r="S55" s="24"/>
      <c r="Y55" s="6"/>
      <c r="Z55" s="6"/>
      <c r="AA55" s="6"/>
      <c r="AB55" s="6"/>
    </row>
    <row r="56" spans="2:23" ht="18.75">
      <c r="B56" s="1"/>
      <c r="C56" s="1"/>
      <c r="D56" s="1"/>
      <c r="E56" s="1"/>
      <c r="I56" s="24">
        <v>2480</v>
      </c>
      <c r="J56" s="23">
        <v>1391</v>
      </c>
      <c r="K56" s="24"/>
      <c r="S56" s="24"/>
      <c r="W56" s="4" t="s">
        <v>0</v>
      </c>
    </row>
    <row r="57" spans="2:26" ht="18.75">
      <c r="B57" s="1"/>
      <c r="C57" s="1"/>
      <c r="D57" s="1"/>
      <c r="E57" s="1"/>
      <c r="I57" s="24">
        <v>2481</v>
      </c>
      <c r="J57" s="23">
        <v>897</v>
      </c>
      <c r="K57" s="24"/>
      <c r="S57" s="24"/>
      <c r="Y57" s="4" t="s">
        <v>0</v>
      </c>
      <c r="Z57" s="4" t="s">
        <v>12</v>
      </c>
    </row>
    <row r="58" spans="2:30" ht="18.75">
      <c r="B58" s="1"/>
      <c r="C58" s="1"/>
      <c r="D58" s="1"/>
      <c r="E58" s="1"/>
      <c r="I58" s="24">
        <v>2482</v>
      </c>
      <c r="J58" s="23">
        <v>1793</v>
      </c>
      <c r="K58" s="24"/>
      <c r="S58" s="24"/>
      <c r="Y58" s="6">
        <v>1</v>
      </c>
      <c r="Z58" s="63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24">
        <v>2483</v>
      </c>
      <c r="J59" s="23" t="s">
        <v>24</v>
      </c>
      <c r="K59" s="24"/>
      <c r="S59" s="24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24">
        <v>2484</v>
      </c>
      <c r="J60" s="23">
        <v>1731</v>
      </c>
      <c r="K60" s="24"/>
      <c r="S60" s="24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24">
        <v>2485</v>
      </c>
      <c r="J61" s="23">
        <v>2028</v>
      </c>
      <c r="K61" s="24"/>
      <c r="S61" s="24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24">
        <v>2486</v>
      </c>
      <c r="J62" s="23">
        <v>961</v>
      </c>
      <c r="K62" s="24"/>
      <c r="S62" s="64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65"/>
      <c r="C63" s="65"/>
      <c r="D63" s="65"/>
      <c r="E63" s="65"/>
      <c r="F63" s="65"/>
      <c r="G63" s="7"/>
      <c r="H63" s="7"/>
      <c r="I63" s="66">
        <v>2487</v>
      </c>
      <c r="J63" s="85">
        <v>731</v>
      </c>
      <c r="K63" s="66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67"/>
      <c r="C64" s="67"/>
      <c r="D64" s="67"/>
      <c r="E64" s="67"/>
      <c r="F64" s="67"/>
      <c r="G64" s="41"/>
      <c r="H64" s="41"/>
      <c r="I64" s="68">
        <v>2488</v>
      </c>
      <c r="J64" s="86">
        <v>672</v>
      </c>
      <c r="K64" s="69"/>
      <c r="L64" s="41"/>
      <c r="M64" s="41"/>
      <c r="N64" s="41"/>
      <c r="O64" s="41"/>
      <c r="P64" s="41"/>
      <c r="Q64" s="41"/>
      <c r="R64" s="41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24">
        <v>2489</v>
      </c>
      <c r="J65" s="23">
        <v>1739</v>
      </c>
      <c r="K65" s="24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24">
        <v>2490</v>
      </c>
      <c r="J66" s="23">
        <v>2336</v>
      </c>
      <c r="K66" s="24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24">
        <v>2491</v>
      </c>
      <c r="J67" s="23">
        <v>1457</v>
      </c>
      <c r="K67" s="24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24">
        <v>2492</v>
      </c>
      <c r="J68" s="23">
        <v>901</v>
      </c>
      <c r="K68" s="24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24">
        <v>2493</v>
      </c>
      <c r="J69" s="23">
        <v>378</v>
      </c>
      <c r="K69" s="24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24">
        <v>2494</v>
      </c>
      <c r="J70" s="23">
        <v>1579</v>
      </c>
      <c r="K70" s="24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24">
        <v>2495</v>
      </c>
      <c r="J71" s="23">
        <v>2161</v>
      </c>
      <c r="K71" s="24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24">
        <v>2496</v>
      </c>
      <c r="J72" s="23">
        <v>1780</v>
      </c>
      <c r="K72" s="24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24">
        <v>2506</v>
      </c>
      <c r="J73" s="23">
        <v>2800</v>
      </c>
      <c r="K73" s="24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24">
        <v>2507</v>
      </c>
      <c r="J74" s="23">
        <v>1095</v>
      </c>
      <c r="K74" s="24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24">
        <v>2508</v>
      </c>
      <c r="J75" s="23">
        <v>589</v>
      </c>
      <c r="K75" s="24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24">
        <v>2509</v>
      </c>
      <c r="J76" s="23">
        <v>1246</v>
      </c>
      <c r="K76" s="24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24">
        <v>2510</v>
      </c>
      <c r="J77" s="23">
        <v>1328</v>
      </c>
      <c r="K77" s="24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17</v>
      </c>
      <c r="B78" s="1"/>
      <c r="C78" s="1"/>
      <c r="D78" s="1"/>
      <c r="E78" s="1"/>
      <c r="F78" s="1">
        <f>+A78+1</f>
        <v>18</v>
      </c>
      <c r="I78" s="24">
        <v>2511</v>
      </c>
      <c r="J78" s="23" t="s">
        <v>24</v>
      </c>
      <c r="K78" s="24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4</v>
      </c>
      <c r="B79" s="1"/>
      <c r="C79" s="1"/>
      <c r="D79" s="1"/>
      <c r="E79" s="1"/>
      <c r="I79" s="24">
        <v>2512</v>
      </c>
      <c r="J79" s="23">
        <v>905</v>
      </c>
      <c r="K79" s="24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13</v>
      </c>
      <c r="B80" s="70">
        <f>IF($A$79&gt;=6,VLOOKUP($F$78,$X$3:$AC$38,$A$79-4),VLOOKUP($A$78,$X$3:$AC$38,$A$79+1))</f>
        <v>0.557613</v>
      </c>
      <c r="C80" s="70"/>
      <c r="D80" s="70"/>
      <c r="E80" s="70"/>
      <c r="I80" s="24">
        <v>2513</v>
      </c>
      <c r="J80" s="23">
        <v>1970</v>
      </c>
      <c r="K80" s="24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14</v>
      </c>
      <c r="B81" s="70">
        <f>IF($A$79&gt;=6,VLOOKUP($F$78,$Y$58:$AD$97,$A$79-4),VLOOKUP($A$78,$Y$58:$AD$97,$A$79+1))</f>
        <v>1.22298</v>
      </c>
      <c r="C81" s="70"/>
      <c r="D81" s="70"/>
      <c r="E81" s="70"/>
      <c r="I81" s="24">
        <v>2514</v>
      </c>
      <c r="J81" s="23" t="s">
        <v>24</v>
      </c>
      <c r="K81" s="24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24">
        <v>2515</v>
      </c>
      <c r="J82" s="23">
        <v>1573</v>
      </c>
      <c r="K82" s="24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15</v>
      </c>
      <c r="B83" s="71">
        <f>B81/V6</f>
        <v>0.0022042292781583213</v>
      </c>
      <c r="C83" s="71"/>
      <c r="D83" s="71"/>
      <c r="E83" s="71"/>
      <c r="I83" s="24">
        <v>2516</v>
      </c>
      <c r="J83" s="23">
        <v>1791</v>
      </c>
      <c r="K83" s="24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16</v>
      </c>
      <c r="B84" s="72">
        <f>V4-(B80/B83)</f>
        <v>997.3855055814154</v>
      </c>
      <c r="C84" s="71"/>
      <c r="D84" s="71"/>
      <c r="E84" s="71"/>
      <c r="I84" s="24">
        <v>2517</v>
      </c>
      <c r="J84" s="23">
        <v>778</v>
      </c>
      <c r="K84" s="24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24">
        <v>2518</v>
      </c>
      <c r="J85" s="23" t="s">
        <v>24</v>
      </c>
      <c r="K85" s="24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24">
        <v>2519</v>
      </c>
      <c r="J86" s="23">
        <v>944</v>
      </c>
      <c r="K86" s="24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24">
        <v>2520</v>
      </c>
      <c r="J87" s="23">
        <v>858</v>
      </c>
      <c r="K87" s="24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24">
        <v>2521</v>
      </c>
      <c r="J88" s="23">
        <v>874</v>
      </c>
      <c r="K88" s="24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24">
        <v>2522</v>
      </c>
      <c r="J89" s="23">
        <v>780</v>
      </c>
      <c r="K89" s="24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24">
        <v>2523</v>
      </c>
      <c r="J90" s="23">
        <v>1657</v>
      </c>
      <c r="K90" s="24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24">
        <v>2524</v>
      </c>
      <c r="J91" s="73">
        <v>2322</v>
      </c>
      <c r="K91" s="24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24">
        <v>2525</v>
      </c>
      <c r="J92" s="73">
        <v>1083</v>
      </c>
      <c r="K92" s="24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64">
        <v>2526</v>
      </c>
      <c r="J93" s="73">
        <v>981</v>
      </c>
      <c r="K93" s="24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64">
        <v>2527</v>
      </c>
      <c r="J94" s="73">
        <v>1302</v>
      </c>
      <c r="K94" s="24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24">
        <v>2528</v>
      </c>
      <c r="J95" s="23">
        <v>1511</v>
      </c>
      <c r="K95" s="24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24">
        <v>2529</v>
      </c>
      <c r="J96" s="23">
        <v>757</v>
      </c>
      <c r="K96" s="24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24">
        <v>2530</v>
      </c>
      <c r="J97" s="23">
        <v>967.4</v>
      </c>
      <c r="K97" s="24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24">
        <v>2531</v>
      </c>
      <c r="J98" s="23">
        <v>614.3</v>
      </c>
      <c r="K98" s="24"/>
    </row>
    <row r="99" spans="2:11" ht="18.75">
      <c r="B99" s="1"/>
      <c r="C99" s="1"/>
      <c r="D99" s="1"/>
      <c r="E99" s="1"/>
      <c r="I99" s="24">
        <v>2532</v>
      </c>
      <c r="J99" s="23">
        <v>596.5</v>
      </c>
      <c r="K99" s="24"/>
    </row>
    <row r="100" spans="2:11" ht="18.75">
      <c r="B100" s="1"/>
      <c r="C100" s="1"/>
      <c r="D100" s="1"/>
      <c r="E100" s="1"/>
      <c r="I100" s="24">
        <v>2533</v>
      </c>
      <c r="J100" s="23">
        <v>816.7</v>
      </c>
      <c r="K100" s="24"/>
    </row>
    <row r="101" spans="2:11" ht="18.75">
      <c r="B101" s="1"/>
      <c r="C101" s="1"/>
      <c r="D101" s="1"/>
      <c r="E101" s="1"/>
      <c r="I101" s="24">
        <v>2534</v>
      </c>
      <c r="J101" s="23">
        <v>446</v>
      </c>
      <c r="K101" s="24"/>
    </row>
    <row r="102" spans="9:11" ht="18.75">
      <c r="I102" s="24">
        <v>2535</v>
      </c>
      <c r="J102" s="23">
        <v>694.5</v>
      </c>
      <c r="K102" s="24"/>
    </row>
    <row r="103" spans="9:11" ht="18.75">
      <c r="I103" s="24">
        <v>2536</v>
      </c>
      <c r="J103" s="23">
        <v>1077</v>
      </c>
      <c r="K103" s="24"/>
    </row>
    <row r="104" spans="9:11" ht="18.75">
      <c r="I104" s="24">
        <v>2537</v>
      </c>
      <c r="J104" s="23">
        <v>1765.01</v>
      </c>
      <c r="K104" s="24"/>
    </row>
    <row r="105" spans="9:11" ht="18.75">
      <c r="I105" s="24">
        <v>2538</v>
      </c>
      <c r="J105" s="23">
        <v>1791.4</v>
      </c>
      <c r="K105" s="24"/>
    </row>
    <row r="106" spans="9:11" ht="18.75">
      <c r="I106" s="24">
        <v>2539</v>
      </c>
      <c r="J106" s="23">
        <v>941.6</v>
      </c>
      <c r="K106" s="24"/>
    </row>
    <row r="107" spans="9:11" ht="18.75">
      <c r="I107" s="24">
        <v>2540</v>
      </c>
      <c r="J107" s="23">
        <v>799</v>
      </c>
      <c r="K107" s="24"/>
    </row>
    <row r="108" spans="9:11" ht="18.75">
      <c r="I108" s="24">
        <v>2541</v>
      </c>
      <c r="J108" s="23">
        <v>645.9</v>
      </c>
      <c r="K108" s="24"/>
    </row>
    <row r="109" spans="9:11" ht="18.75">
      <c r="I109" s="24">
        <v>2542</v>
      </c>
      <c r="J109" s="23">
        <v>1284</v>
      </c>
      <c r="K109" s="24"/>
    </row>
    <row r="110" spans="9:11" ht="18.75">
      <c r="I110" s="24">
        <v>2543</v>
      </c>
      <c r="J110" s="23">
        <v>1595.4</v>
      </c>
      <c r="K110" s="24"/>
    </row>
    <row r="111" spans="9:11" ht="18.75">
      <c r="I111" s="24">
        <v>2544</v>
      </c>
      <c r="J111" s="23">
        <v>1179</v>
      </c>
      <c r="K111" s="24"/>
    </row>
    <row r="112" spans="9:11" ht="18.75">
      <c r="I112" s="24">
        <v>2545</v>
      </c>
      <c r="J112" s="23">
        <v>1079.6</v>
      </c>
      <c r="K112" s="24"/>
    </row>
    <row r="113" spans="9:11" ht="18.75">
      <c r="I113" s="24">
        <v>2546</v>
      </c>
      <c r="J113" s="23">
        <v>913</v>
      </c>
      <c r="K113" s="24"/>
    </row>
    <row r="114" spans="9:11" ht="18.75">
      <c r="I114" s="24">
        <v>2547</v>
      </c>
      <c r="J114" s="23">
        <v>1354.75</v>
      </c>
      <c r="K114" s="24"/>
    </row>
    <row r="115" spans="9:11" ht="18.75">
      <c r="I115" s="24">
        <v>2548</v>
      </c>
      <c r="J115" s="23">
        <v>1209</v>
      </c>
      <c r="K115" s="24"/>
    </row>
    <row r="116" spans="9:11" ht="18.75">
      <c r="I116" s="24">
        <v>2549</v>
      </c>
      <c r="J116" s="23">
        <v>2862.5</v>
      </c>
      <c r="K116" s="24"/>
    </row>
    <row r="117" spans="9:11" ht="18.75">
      <c r="I117" s="24">
        <v>2550</v>
      </c>
      <c r="J117" s="23">
        <v>717</v>
      </c>
      <c r="K117" s="24"/>
    </row>
    <row r="118" spans="9:11" ht="18.75">
      <c r="I118" s="24">
        <v>2551</v>
      </c>
      <c r="J118" s="23">
        <v>1354.2</v>
      </c>
      <c r="K118" s="24"/>
    </row>
    <row r="119" spans="9:11" ht="18.75">
      <c r="I119" s="24">
        <v>2552</v>
      </c>
      <c r="J119" s="73">
        <v>844.4</v>
      </c>
      <c r="K119" s="24"/>
    </row>
    <row r="120" spans="9:11" ht="18.75">
      <c r="I120" s="24">
        <v>2553</v>
      </c>
      <c r="J120" s="73">
        <v>1598.75</v>
      </c>
      <c r="K120" s="24"/>
    </row>
    <row r="121" spans="9:11" ht="18.75">
      <c r="I121" s="24">
        <v>2554</v>
      </c>
      <c r="J121" s="23">
        <v>1752</v>
      </c>
      <c r="K121" s="24"/>
    </row>
    <row r="122" spans="9:11" ht="18.75">
      <c r="I122" s="64">
        <v>2555</v>
      </c>
      <c r="J122" s="23">
        <v>1078.8</v>
      </c>
      <c r="K122" s="24"/>
    </row>
    <row r="123" spans="9:11" ht="18.75">
      <c r="I123" s="24">
        <v>2556</v>
      </c>
      <c r="J123" s="23">
        <v>1224.4</v>
      </c>
      <c r="K123" s="24"/>
    </row>
    <row r="124" spans="9:11" ht="18.75">
      <c r="I124" s="24">
        <v>2557</v>
      </c>
      <c r="J124" s="23">
        <v>1096</v>
      </c>
      <c r="K124" s="24"/>
    </row>
    <row r="125" spans="9:11" ht="18.75">
      <c r="I125" s="64">
        <v>2558</v>
      </c>
      <c r="J125" s="23">
        <v>594.5</v>
      </c>
      <c r="K125" s="24"/>
    </row>
    <row r="126" spans="9:11" ht="18.75">
      <c r="I126" s="24">
        <v>2559</v>
      </c>
      <c r="J126" s="23">
        <v>1535.5</v>
      </c>
      <c r="K126" s="24"/>
    </row>
    <row r="127" spans="9:11" ht="18.75">
      <c r="I127" s="24">
        <v>2560</v>
      </c>
      <c r="J127" s="23">
        <v>965</v>
      </c>
      <c r="K127" s="24"/>
    </row>
    <row r="128" spans="9:11" ht="18.75">
      <c r="I128" s="24">
        <v>2561</v>
      </c>
      <c r="J128" s="23">
        <v>1570.1</v>
      </c>
      <c r="K128" s="24"/>
    </row>
    <row r="129" spans="9:11" ht="18.75">
      <c r="I129" s="24">
        <v>2562</v>
      </c>
      <c r="J129" s="23">
        <v>1005</v>
      </c>
      <c r="K129" s="24"/>
    </row>
    <row r="130" spans="9:11" ht="18.75">
      <c r="I130" s="24"/>
      <c r="J130" s="23"/>
      <c r="K130" s="24"/>
    </row>
    <row r="131" spans="9:11" ht="18.75">
      <c r="I131" s="24"/>
      <c r="J131" s="23"/>
      <c r="K131" s="24"/>
    </row>
    <row r="132" spans="9:11" ht="18.75">
      <c r="I132" s="24"/>
      <c r="J132" s="23"/>
      <c r="K132" s="24"/>
    </row>
    <row r="133" spans="9:11" ht="18.75">
      <c r="I133" s="24"/>
      <c r="J133" s="23"/>
      <c r="K133" s="24"/>
    </row>
    <row r="134" spans="9:11" ht="18.75">
      <c r="I134" s="24"/>
      <c r="J134" s="23"/>
      <c r="K134" s="24"/>
    </row>
    <row r="135" spans="9:11" ht="18.75">
      <c r="I135" s="24"/>
      <c r="J135" s="23"/>
      <c r="K135" s="24"/>
    </row>
    <row r="136" spans="9:11" ht="18.75">
      <c r="I136" s="24"/>
      <c r="J136" s="23"/>
      <c r="K136" s="24"/>
    </row>
    <row r="137" spans="9:11" ht="18.75">
      <c r="I137" s="24"/>
      <c r="J137" s="23"/>
      <c r="K137" s="24"/>
    </row>
    <row r="138" spans="9:11" ht="18.75">
      <c r="I138" s="24"/>
      <c r="J138" s="23"/>
      <c r="K138" s="24"/>
    </row>
    <row r="139" spans="9:11" ht="18.75">
      <c r="I139" s="24"/>
      <c r="J139" s="23"/>
      <c r="K139" s="24"/>
    </row>
    <row r="140" spans="9:11" ht="18.75">
      <c r="I140" s="24"/>
      <c r="J140" s="23"/>
      <c r="K140" s="24"/>
    </row>
    <row r="141" spans="9:11" ht="18.75">
      <c r="I141" s="24"/>
      <c r="J141" s="23"/>
      <c r="K141" s="24"/>
    </row>
    <row r="142" spans="9:11" ht="18.75">
      <c r="I142" s="24"/>
      <c r="J142" s="23"/>
      <c r="K142" s="24"/>
    </row>
    <row r="143" spans="9:11" ht="18.75">
      <c r="I143" s="24"/>
      <c r="J143" s="23"/>
      <c r="K143" s="24"/>
    </row>
    <row r="144" spans="9:11" ht="18.75">
      <c r="I144" s="24"/>
      <c r="J144" s="23"/>
      <c r="K144" s="24"/>
    </row>
    <row r="145" spans="9:11" ht="18.75">
      <c r="I145" s="24"/>
      <c r="J145" s="23"/>
      <c r="K145" s="24"/>
    </row>
    <row r="146" spans="9:11" ht="18.75">
      <c r="I146" s="24"/>
      <c r="J146" s="23"/>
      <c r="K146" s="24"/>
    </row>
    <row r="147" spans="9:11" ht="18.75">
      <c r="I147" s="24"/>
      <c r="J147" s="23"/>
      <c r="K147" s="24"/>
    </row>
    <row r="148" spans="9:11" ht="18.75">
      <c r="I148" s="24"/>
      <c r="J148" s="23"/>
      <c r="K148" s="24"/>
    </row>
    <row r="149" ht="18.75">
      <c r="J149" s="87"/>
    </row>
    <row r="150" ht="18.75">
      <c r="J150" s="87"/>
    </row>
    <row r="151" ht="18.75">
      <c r="J151" s="87"/>
    </row>
    <row r="152" ht="18.75">
      <c r="J152" s="87"/>
    </row>
    <row r="153" ht="18.75">
      <c r="J153" s="87"/>
    </row>
    <row r="154" ht="18.75">
      <c r="J154" s="87"/>
    </row>
    <row r="155" ht="18.75">
      <c r="J155" s="87"/>
    </row>
    <row r="156" ht="18.75">
      <c r="J156" s="87"/>
    </row>
    <row r="157" ht="18.75">
      <c r="J157" s="87"/>
    </row>
    <row r="158" ht="18.75">
      <c r="J158" s="87"/>
    </row>
    <row r="159" ht="18.75">
      <c r="J159" s="87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5" sqref="D15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2021-07-27T03:03:10Z</cp:lastPrinted>
  <dcterms:created xsi:type="dcterms:W3CDTF">2001-08-27T04:05:15Z</dcterms:created>
  <dcterms:modified xsi:type="dcterms:W3CDTF">2022-06-07T03:20:18Z</dcterms:modified>
  <cp:category/>
  <cp:version/>
  <cp:contentType/>
  <cp:contentStatus/>
</cp:coreProperties>
</file>