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1" sheetId="1" r:id="rId1"/>
    <sheet name="ปริมาณน้ำสูงสุด" sheetId="2" r:id="rId2"/>
    <sheet name="ปริมาณน้ำต่ำสุด" sheetId="3" r:id="rId3"/>
    <sheet name="Data N.1" sheetId="4" r:id="rId4"/>
  </sheets>
  <definedNames>
    <definedName name="Print_Area_MI">#REF!</definedName>
    <definedName name="_xlnm.Print_Titles" localSheetId="3">'Data N.1'!$1:$8</definedName>
  </definedNames>
  <calcPr fullCalcOnLoad="1"/>
</workbook>
</file>

<file path=xl/sharedStrings.xml><?xml version="1.0" encoding="utf-8"?>
<sst xmlns="http://schemas.openxmlformats.org/spreadsheetml/2006/main" count="176" uniqueCount="25">
  <si>
    <t>_</t>
  </si>
  <si>
    <t>-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</si>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</sst>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bbbb"/>
    <numFmt numFmtId="195" formatCode="mmm\-yyyy"/>
    <numFmt numFmtId="196" formatCode="#,##0_ ;\-#,##0\ "/>
    <numFmt numFmtId="197" formatCode="#,##0.0_ ;\-#,##0.0\ "/>
    <numFmt numFmtId="198" formatCode="_(* #,##0.00_);_(* \(#,##0.00\);_(* &quot;-&quot;??_);_(@_)"/>
    <numFmt numFmtId="199" formatCode="_(* #,##0_);_(* \(#,##0\);_(* &quot;-&quot;_);_(@_)"/>
    <numFmt numFmtId="200" formatCode="_(&quot;฿&quot;* #,##0.00_);_(&quot;฿&quot;* \(#,##0.00\);_(&quot;฿&quot;* &quot;-&quot;??_);_(@_)"/>
    <numFmt numFmtId="201" formatCode="_(&quot;฿&quot;* #,##0_);_(&quot;฿&quot;* \(#,##0\);_(&quot;฿&quot;* &quot;-&quot;_);_(@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0">
    <xf numFmtId="189" fontId="0" fillId="0" borderId="0" xfId="0" applyAlignment="1">
      <alignment/>
    </xf>
    <xf numFmtId="0" fontId="27" fillId="0" borderId="0" xfId="48" applyFont="1">
      <alignment/>
      <protection/>
    </xf>
    <xf numFmtId="192" fontId="28" fillId="0" borderId="0" xfId="48" applyNumberFormat="1" applyFont="1" applyAlignment="1">
      <alignment horizontal="centerContinuous"/>
      <protection/>
    </xf>
    <xf numFmtId="2" fontId="27" fillId="0" borderId="0" xfId="48" applyNumberFormat="1" applyFont="1" applyAlignment="1">
      <alignment horizontal="centerContinuous"/>
      <protection/>
    </xf>
    <xf numFmtId="192" fontId="27" fillId="0" borderId="0" xfId="48" applyNumberFormat="1" applyFont="1" applyAlignment="1">
      <alignment horizontal="centerContinuous"/>
      <protection/>
    </xf>
    <xf numFmtId="0" fontId="27" fillId="0" borderId="0" xfId="48" applyFont="1" applyAlignment="1">
      <alignment horizontal="center"/>
      <protection/>
    </xf>
    <xf numFmtId="2" fontId="27" fillId="0" borderId="0" xfId="48" applyNumberFormat="1" applyFont="1">
      <alignment/>
      <protection/>
    </xf>
    <xf numFmtId="192" fontId="27" fillId="0" borderId="0" xfId="48" applyNumberFormat="1" applyFont="1" applyAlignment="1">
      <alignment horizontal="right"/>
      <protection/>
    </xf>
    <xf numFmtId="2" fontId="27" fillId="0" borderId="0" xfId="48" applyNumberFormat="1" applyFont="1" applyAlignment="1">
      <alignment horizontal="center"/>
      <protection/>
    </xf>
    <xf numFmtId="192" fontId="27" fillId="0" borderId="0" xfId="48" applyNumberFormat="1" applyFont="1" applyAlignment="1">
      <alignment horizontal="center"/>
      <protection/>
    </xf>
    <xf numFmtId="2" fontId="27" fillId="0" borderId="0" xfId="48" applyNumberFormat="1" applyFont="1" applyAlignment="1">
      <alignment horizontal="right"/>
      <protection/>
    </xf>
    <xf numFmtId="192" fontId="27" fillId="0" borderId="0" xfId="48" applyNumberFormat="1" applyFont="1">
      <alignment/>
      <protection/>
    </xf>
    <xf numFmtId="0" fontId="28" fillId="0" borderId="0" xfId="48" applyFont="1" applyAlignment="1">
      <alignment horizontal="left"/>
      <protection/>
    </xf>
    <xf numFmtId="2" fontId="28" fillId="0" borderId="0" xfId="48" applyNumberFormat="1" applyFont="1">
      <alignment/>
      <protection/>
    </xf>
    <xf numFmtId="192" fontId="28" fillId="0" borderId="0" xfId="48" applyNumberFormat="1" applyFont="1" applyAlignment="1">
      <alignment horizontal="right"/>
      <protection/>
    </xf>
    <xf numFmtId="0" fontId="28" fillId="0" borderId="0" xfId="48" applyFont="1">
      <alignment/>
      <protection/>
    </xf>
    <xf numFmtId="192" fontId="28" fillId="0" borderId="0" xfId="48" applyNumberFormat="1" applyFont="1">
      <alignment/>
      <protection/>
    </xf>
    <xf numFmtId="2" fontId="28" fillId="0" borderId="0" xfId="48" applyNumberFormat="1" applyFont="1" applyAlignment="1">
      <alignment horizontal="right"/>
      <protection/>
    </xf>
    <xf numFmtId="192" fontId="28" fillId="0" borderId="0" xfId="48" applyNumberFormat="1" applyFont="1" applyAlignment="1">
      <alignment horizontal="center"/>
      <protection/>
    </xf>
    <xf numFmtId="19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8" fillId="0" borderId="0" xfId="48" applyNumberFormat="1" applyFont="1" applyAlignment="1">
      <alignment horizontal="left"/>
      <protection/>
    </xf>
    <xf numFmtId="2" fontId="28" fillId="0" borderId="0" xfId="48" applyNumberFormat="1" applyFont="1" applyAlignment="1">
      <alignment horizontal="center"/>
      <protection/>
    </xf>
    <xf numFmtId="0" fontId="28" fillId="0" borderId="10" xfId="48" applyFont="1" applyBorder="1" applyAlignment="1">
      <alignment horizontal="center"/>
      <protection/>
    </xf>
    <xf numFmtId="2" fontId="28" fillId="0" borderId="11" xfId="48" applyNumberFormat="1" applyFont="1" applyBorder="1" applyAlignment="1">
      <alignment horizontal="centerContinuous"/>
      <protection/>
    </xf>
    <xf numFmtId="0" fontId="28" fillId="0" borderId="11" xfId="48" applyFont="1" applyBorder="1" applyAlignment="1">
      <alignment horizontal="centerContinuous"/>
      <protection/>
    </xf>
    <xf numFmtId="192" fontId="28" fillId="0" borderId="11" xfId="48" applyNumberFormat="1" applyFont="1" applyBorder="1" applyAlignment="1">
      <alignment horizontal="centerContinuous"/>
      <protection/>
    </xf>
    <xf numFmtId="192" fontId="28" fillId="0" borderId="12" xfId="48" applyNumberFormat="1" applyFont="1" applyBorder="1" applyAlignment="1">
      <alignment horizontal="centerContinuous"/>
      <protection/>
    </xf>
    <xf numFmtId="192" fontId="28" fillId="0" borderId="13" xfId="48" applyNumberFormat="1" applyFont="1" applyBorder="1" applyAlignment="1">
      <alignment horizontal="centerContinuous"/>
      <protection/>
    </xf>
    <xf numFmtId="2" fontId="28" fillId="0" borderId="14" xfId="48" applyNumberFormat="1" applyFont="1" applyBorder="1" applyAlignment="1">
      <alignment horizontal="centerContinuous"/>
      <protection/>
    </xf>
    <xf numFmtId="2" fontId="28" fillId="0" borderId="15" xfId="48" applyNumberFormat="1" applyFont="1" applyBorder="1" applyAlignment="1">
      <alignment horizontal="centerContinuous"/>
      <protection/>
    </xf>
    <xf numFmtId="0" fontId="28" fillId="0" borderId="16" xfId="48" applyFont="1" applyBorder="1" applyAlignment="1">
      <alignment horizontal="center"/>
      <protection/>
    </xf>
    <xf numFmtId="2" fontId="28" fillId="0" borderId="17" xfId="48" applyNumberFormat="1" applyFont="1" applyBorder="1" applyAlignment="1">
      <alignment horizontal="centerContinuous"/>
      <protection/>
    </xf>
    <xf numFmtId="0" fontId="28" fillId="0" borderId="18" xfId="48" applyFont="1" applyBorder="1" applyAlignment="1">
      <alignment horizontal="centerContinuous"/>
      <protection/>
    </xf>
    <xf numFmtId="192" fontId="28" fillId="0" borderId="17" xfId="48" applyNumberFormat="1" applyFont="1" applyBorder="1" applyAlignment="1">
      <alignment horizontal="centerContinuous"/>
      <protection/>
    </xf>
    <xf numFmtId="0" fontId="28" fillId="0" borderId="17" xfId="48" applyFont="1" applyBorder="1" applyAlignment="1">
      <alignment horizontal="centerContinuous"/>
      <protection/>
    </xf>
    <xf numFmtId="192" fontId="28" fillId="0" borderId="19" xfId="48" applyNumberFormat="1" applyFont="1" applyBorder="1" applyAlignment="1">
      <alignment horizontal="centerContinuous"/>
      <protection/>
    </xf>
    <xf numFmtId="2" fontId="28" fillId="0" borderId="18" xfId="48" applyNumberFormat="1" applyFont="1" applyBorder="1" applyAlignment="1">
      <alignment horizontal="centerContinuous"/>
      <protection/>
    </xf>
    <xf numFmtId="2" fontId="28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192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192" fontId="29" fillId="0" borderId="16" xfId="48" applyNumberFormat="1" applyFont="1" applyBorder="1" applyAlignment="1">
      <alignment horizontal="center"/>
      <protection/>
    </xf>
    <xf numFmtId="0" fontId="28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192" fontId="29" fillId="0" borderId="17" xfId="48" applyNumberFormat="1" applyFont="1" applyBorder="1" applyAlignment="1">
      <alignment horizontal="right"/>
      <protection/>
    </xf>
    <xf numFmtId="192" fontId="29" fillId="0" borderId="17" xfId="48" applyNumberFormat="1" applyFont="1" applyBorder="1" applyAlignment="1">
      <alignment horizontal="center"/>
      <protection/>
    </xf>
    <xf numFmtId="16" fontId="29" fillId="0" borderId="19" xfId="48" applyNumberFormat="1" applyFont="1" applyBorder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6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0" xfId="48" applyNumberFormat="1" applyFont="1">
      <alignment/>
      <protection/>
    </xf>
    <xf numFmtId="0" fontId="0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 horizontal="right"/>
      <protection/>
    </xf>
    <xf numFmtId="16" fontId="0" fillId="0" borderId="27" xfId="48" applyNumberFormat="1" applyFont="1" applyBorder="1" applyAlignment="1">
      <alignment horizontal="right"/>
      <protection/>
    </xf>
    <xf numFmtId="192" fontId="0" fillId="0" borderId="28" xfId="48" applyNumberFormat="1" applyFont="1" applyBorder="1" applyAlignment="1">
      <alignment horizontal="right"/>
      <protection/>
    </xf>
    <xf numFmtId="192" fontId="0" fillId="0" borderId="22" xfId="48" applyNumberFormat="1" applyFont="1" applyBorder="1" applyAlignment="1">
      <alignment horizontal="right"/>
      <protection/>
    </xf>
    <xf numFmtId="2" fontId="0" fillId="0" borderId="0" xfId="48" applyNumberFormat="1" applyFont="1" applyAlignment="1">
      <alignment horizontal="right"/>
      <protection/>
    </xf>
    <xf numFmtId="2" fontId="30" fillId="0" borderId="0" xfId="48" applyNumberFormat="1" applyFont="1">
      <alignment/>
      <protection/>
    </xf>
    <xf numFmtId="2" fontId="0" fillId="1" borderId="21" xfId="48" applyNumberFormat="1" applyFont="1" applyFill="1" applyBorder="1" applyAlignment="1">
      <alignment horizontal="right"/>
      <protection/>
    </xf>
    <xf numFmtId="2" fontId="0" fillId="1" borderId="22" xfId="48" applyNumberFormat="1" applyFont="1" applyFill="1" applyBorder="1" applyAlignment="1">
      <alignment horizontal="right"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 applyAlignment="1">
      <alignment horizontal="right"/>
      <protection/>
    </xf>
    <xf numFmtId="2" fontId="0" fillId="0" borderId="30" xfId="48" applyNumberFormat="1" applyFont="1" applyBorder="1" applyAlignment="1">
      <alignment horizontal="right"/>
      <protection/>
    </xf>
    <xf numFmtId="16" fontId="0" fillId="0" borderId="31" xfId="48" applyNumberFormat="1" applyFont="1" applyBorder="1" applyAlignment="1">
      <alignment horizontal="right"/>
      <protection/>
    </xf>
    <xf numFmtId="2" fontId="0" fillId="0" borderId="32" xfId="48" applyNumberFormat="1" applyFont="1" applyBorder="1" applyAlignment="1">
      <alignment horizontal="right"/>
      <protection/>
    </xf>
    <xf numFmtId="16" fontId="0" fillId="0" borderId="33" xfId="48" applyNumberFormat="1" applyFont="1" applyBorder="1" applyAlignment="1">
      <alignment horizontal="right"/>
      <protection/>
    </xf>
    <xf numFmtId="2" fontId="0" fillId="0" borderId="33" xfId="48" applyNumberFormat="1" applyFont="1" applyBorder="1" applyAlignment="1">
      <alignment horizontal="right"/>
      <protection/>
    </xf>
    <xf numFmtId="2" fontId="0" fillId="0" borderId="28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0" fontId="0" fillId="0" borderId="0" xfId="48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" fontId="0" fillId="0" borderId="34" xfId="48" applyNumberFormat="1" applyFont="1" applyBorder="1" applyAlignment="1">
      <alignment horizontal="right"/>
      <protection/>
    </xf>
    <xf numFmtId="0" fontId="0" fillId="0" borderId="27" xfId="48" applyFont="1" applyBorder="1" applyAlignment="1">
      <alignment horizontal="right"/>
      <protection/>
    </xf>
    <xf numFmtId="0" fontId="0" fillId="0" borderId="21" xfId="48" applyFont="1" applyBorder="1" applyAlignment="1">
      <alignment horizontal="right"/>
      <protection/>
    </xf>
    <xf numFmtId="0" fontId="0" fillId="0" borderId="34" xfId="48" applyFont="1" applyBorder="1" applyAlignment="1">
      <alignment horizontal="right"/>
      <protection/>
    </xf>
    <xf numFmtId="2" fontId="0" fillId="0" borderId="18" xfId="48" applyNumberFormat="1" applyFont="1" applyBorder="1" applyAlignment="1">
      <alignment horizontal="right"/>
      <protection/>
    </xf>
    <xf numFmtId="2" fontId="0" fillId="0" borderId="31" xfId="48" applyNumberFormat="1" applyFont="1" applyBorder="1" applyAlignment="1">
      <alignment horizontal="right"/>
      <protection/>
    </xf>
    <xf numFmtId="0" fontId="0" fillId="0" borderId="35" xfId="48" applyFont="1" applyBorder="1" applyAlignment="1">
      <alignment horizontal="right"/>
      <protection/>
    </xf>
    <xf numFmtId="2" fontId="0" fillId="0" borderId="35" xfId="48" applyNumberFormat="1" applyFont="1" applyBorder="1" applyAlignment="1">
      <alignment horizontal="right"/>
      <protection/>
    </xf>
    <xf numFmtId="0" fontId="0" fillId="0" borderId="18" xfId="48" applyFont="1" applyBorder="1" applyAlignment="1">
      <alignment horizontal="right"/>
      <protection/>
    </xf>
    <xf numFmtId="0" fontId="27" fillId="0" borderId="0" xfId="48" applyFont="1" applyBorder="1">
      <alignment/>
      <protection/>
    </xf>
    <xf numFmtId="2" fontId="0" fillId="18" borderId="0" xfId="48" applyNumberFormat="1" applyFont="1" applyFill="1" applyBorder="1" applyAlignment="1">
      <alignment horizontal="right"/>
      <protection/>
    </xf>
    <xf numFmtId="2" fontId="0" fillId="18" borderId="23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192" fontId="0" fillId="0" borderId="23" xfId="48" applyNumberFormat="1" applyFont="1" applyBorder="1" applyAlignment="1">
      <alignment horizontal="right"/>
      <protection/>
    </xf>
    <xf numFmtId="192" fontId="0" fillId="0" borderId="27" xfId="48" applyNumberFormat="1" applyFont="1" applyBorder="1" applyAlignment="1">
      <alignment horizontal="right"/>
      <protection/>
    </xf>
    <xf numFmtId="2" fontId="27" fillId="0" borderId="21" xfId="48" applyNumberFormat="1" applyFont="1" applyBorder="1">
      <alignment/>
      <protection/>
    </xf>
    <xf numFmtId="2" fontId="27" fillId="0" borderId="22" xfId="48" applyNumberFormat="1" applyFont="1" applyBorder="1">
      <alignment/>
      <protection/>
    </xf>
    <xf numFmtId="192" fontId="31" fillId="0" borderId="23" xfId="48" applyNumberFormat="1" applyFont="1" applyBorder="1">
      <alignment/>
      <protection/>
    </xf>
    <xf numFmtId="0" fontId="27" fillId="0" borderId="28" xfId="48" applyFont="1" applyBorder="1">
      <alignment/>
      <protection/>
    </xf>
    <xf numFmtId="192" fontId="27" fillId="0" borderId="22" xfId="48" applyNumberFormat="1" applyFont="1" applyBorder="1">
      <alignment/>
      <protection/>
    </xf>
    <xf numFmtId="2" fontId="27" fillId="0" borderId="27" xfId="48" applyNumberFormat="1" applyFont="1" applyBorder="1">
      <alignment/>
      <protection/>
    </xf>
    <xf numFmtId="2" fontId="27" fillId="0" borderId="23" xfId="48" applyNumberFormat="1" applyFont="1" applyBorder="1">
      <alignment/>
      <protection/>
    </xf>
    <xf numFmtId="2" fontId="27" fillId="0" borderId="28" xfId="48" applyNumberFormat="1" applyFont="1" applyBorder="1">
      <alignment/>
      <protection/>
    </xf>
    <xf numFmtId="0" fontId="27" fillId="0" borderId="21" xfId="48" applyFont="1" applyBorder="1">
      <alignment/>
      <protection/>
    </xf>
    <xf numFmtId="0" fontId="27" fillId="0" borderId="27" xfId="48" applyFont="1" applyBorder="1">
      <alignment/>
      <protection/>
    </xf>
    <xf numFmtId="192" fontId="27" fillId="0" borderId="28" xfId="48" applyNumberFormat="1" applyFont="1" applyBorder="1">
      <alignment/>
      <protection/>
    </xf>
    <xf numFmtId="0" fontId="27" fillId="0" borderId="23" xfId="48" applyFont="1" applyBorder="1">
      <alignment/>
      <protection/>
    </xf>
    <xf numFmtId="192" fontId="27" fillId="0" borderId="23" xfId="48" applyNumberFormat="1" applyFont="1" applyBorder="1">
      <alignment/>
      <protection/>
    </xf>
    <xf numFmtId="192" fontId="27" fillId="0" borderId="27" xfId="48" applyNumberFormat="1" applyFont="1" applyBorder="1">
      <alignment/>
      <protection/>
    </xf>
    <xf numFmtId="0" fontId="27" fillId="0" borderId="19" xfId="48" applyFont="1" applyBorder="1">
      <alignment/>
      <protection/>
    </xf>
    <xf numFmtId="2" fontId="27" fillId="0" borderId="29" xfId="48" applyNumberFormat="1" applyFont="1" applyBorder="1">
      <alignment/>
      <protection/>
    </xf>
    <xf numFmtId="2" fontId="27" fillId="0" borderId="30" xfId="48" applyNumberFormat="1" applyFont="1" applyBorder="1">
      <alignment/>
      <protection/>
    </xf>
    <xf numFmtId="192" fontId="27" fillId="0" borderId="31" xfId="48" applyNumberFormat="1" applyFont="1" applyBorder="1">
      <alignment/>
      <protection/>
    </xf>
    <xf numFmtId="0" fontId="27" fillId="0" borderId="32" xfId="48" applyFont="1" applyBorder="1">
      <alignment/>
      <protection/>
    </xf>
    <xf numFmtId="192" fontId="27" fillId="0" borderId="33" xfId="48" applyNumberFormat="1" applyFont="1" applyBorder="1">
      <alignment/>
      <protection/>
    </xf>
    <xf numFmtId="2" fontId="27" fillId="0" borderId="32" xfId="48" applyNumberFormat="1" applyFont="1" applyBorder="1">
      <alignment/>
      <protection/>
    </xf>
    <xf numFmtId="0" fontId="27" fillId="0" borderId="29" xfId="48" applyFont="1" applyBorder="1">
      <alignment/>
      <protection/>
    </xf>
    <xf numFmtId="0" fontId="27" fillId="0" borderId="33" xfId="48" applyFont="1" applyBorder="1">
      <alignment/>
      <protection/>
    </xf>
    <xf numFmtId="0" fontId="32" fillId="0" borderId="0" xfId="48" applyFont="1">
      <alignment/>
      <protection/>
    </xf>
    <xf numFmtId="0" fontId="35" fillId="0" borderId="16" xfId="47" applyFont="1" applyBorder="1">
      <alignment/>
      <protection/>
    </xf>
    <xf numFmtId="2" fontId="35" fillId="0" borderId="0" xfId="47" applyNumberFormat="1" applyFont="1" applyBorder="1" applyAlignment="1">
      <alignment horizontal="right"/>
      <protection/>
    </xf>
    <xf numFmtId="4" fontId="35" fillId="0" borderId="23" xfId="47" applyNumberFormat="1" applyFont="1" applyBorder="1" applyAlignment="1">
      <alignment horizontal="right"/>
      <protection/>
    </xf>
    <xf numFmtId="16" fontId="35" fillId="0" borderId="27" xfId="47" applyNumberFormat="1" applyFont="1" applyBorder="1" applyAlignment="1">
      <alignment horizontal="right"/>
      <protection/>
    </xf>
    <xf numFmtId="2" fontId="35" fillId="0" borderId="34" xfId="47" applyNumberFormat="1" applyFont="1" applyBorder="1" applyAlignment="1">
      <alignment horizontal="right"/>
      <protection/>
    </xf>
    <xf numFmtId="2" fontId="35" fillId="0" borderId="23" xfId="47" applyNumberFormat="1" applyFont="1" applyBorder="1" applyAlignment="1">
      <alignment horizontal="right"/>
      <protection/>
    </xf>
    <xf numFmtId="4" fontId="35" fillId="0" borderId="0" xfId="47" applyNumberFormat="1" applyFont="1" applyBorder="1" applyAlignment="1">
      <alignment horizontal="right"/>
      <protection/>
    </xf>
    <xf numFmtId="2" fontId="35" fillId="0" borderId="27" xfId="47" applyNumberFormat="1" applyFont="1" applyBorder="1" applyAlignment="1">
      <alignment horizontal="right"/>
      <protection/>
    </xf>
    <xf numFmtId="2" fontId="35" fillId="0" borderId="0" xfId="47" applyNumberFormat="1" applyFont="1">
      <alignment/>
      <protection/>
    </xf>
    <xf numFmtId="2" fontId="36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1" xfId="47"/>
    <cellStyle name="ปกติ_H41N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4775"/>
          <c:y val="0.2365"/>
          <c:w val="0.84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N.1'!$Q$9:$Q$96</c:f>
              <c:numCache>
                <c:ptCount val="88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8">
                  <c:v>0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7">
                  <c:v>0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</c:v>
                </c:pt>
                <c:pt idx="87">
                  <c:v>8.420000000000016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N.1'!$S$9:$S$96</c:f>
              <c:numCache>
                <c:ptCount val="88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  <c:pt idx="86">
                  <c:v>-0.3299999999999841</c:v>
                </c:pt>
                <c:pt idx="87">
                  <c:v>-0.3599999999999852</c:v>
                </c:pt>
              </c:numCache>
            </c:numRef>
          </c:val>
        </c:ser>
        <c:overlap val="100"/>
        <c:gapWidth val="50"/>
        <c:axId val="49459989"/>
        <c:axId val="42486718"/>
      </c:barChart>
      <c:catAx>
        <c:axId val="494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486718"/>
        <c:crossesAt val="-1"/>
        <c:auto val="1"/>
        <c:lblOffset val="100"/>
        <c:tickLblSkip val="3"/>
        <c:noMultiLvlLbl val="0"/>
      </c:catAx>
      <c:valAx>
        <c:axId val="42486718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45998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N.1'!$C$9:$C$96</c:f>
              <c:numCache>
                <c:ptCount val="88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  <c:pt idx="86">
                  <c:v>965</c:v>
                </c:pt>
                <c:pt idx="87">
                  <c:v>1570.1</c:v>
                </c:pt>
              </c:numCache>
            </c:numRef>
          </c:val>
        </c:ser>
        <c:gapWidth val="50"/>
        <c:axId val="46836143"/>
        <c:axId val="1887210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36143"/>
        <c:axId val="18872104"/>
      </c:line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872104"/>
        <c:crosses val="autoZero"/>
        <c:auto val="1"/>
        <c:lblOffset val="100"/>
        <c:tickLblSkip val="3"/>
        <c:noMultiLvlLbl val="0"/>
      </c:catAx>
      <c:valAx>
        <c:axId val="18872104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83614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N.1'!$I$9:$I$96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6.5</c:v>
                </c:pt>
                <c:pt idx="33">
                  <c:v>5.3</c:v>
                </c:pt>
                <c:pt idx="34">
                  <c:v>4.1</c:v>
                </c:pt>
                <c:pt idx="35">
                  <c:v>2.9</c:v>
                </c:pt>
                <c:pt idx="36">
                  <c:v>2.75</c:v>
                </c:pt>
                <c:pt idx="37">
                  <c:v>0</c:v>
                </c:pt>
                <c:pt idx="38">
                  <c:v>0</c:v>
                </c:pt>
                <c:pt idx="39">
                  <c:v>1.4</c:v>
                </c:pt>
                <c:pt idx="40">
                  <c:v>2.9</c:v>
                </c:pt>
                <c:pt idx="41">
                  <c:v>2.6</c:v>
                </c:pt>
                <c:pt idx="42">
                  <c:v>2</c:v>
                </c:pt>
                <c:pt idx="43">
                  <c:v>2.45</c:v>
                </c:pt>
                <c:pt idx="44">
                  <c:v>1.4</c:v>
                </c:pt>
                <c:pt idx="45">
                  <c:v>3.05</c:v>
                </c:pt>
                <c:pt idx="46">
                  <c:v>0</c:v>
                </c:pt>
                <c:pt idx="47">
                  <c:v>2.6</c:v>
                </c:pt>
                <c:pt idx="48">
                  <c:v>12.7</c:v>
                </c:pt>
                <c:pt idx="49">
                  <c:v>6.5</c:v>
                </c:pt>
                <c:pt idx="50">
                  <c:v>7</c:v>
                </c:pt>
                <c:pt idx="51">
                  <c:v>7.2</c:v>
                </c:pt>
                <c:pt idx="52">
                  <c:v>4.5</c:v>
                </c:pt>
                <c:pt idx="53">
                  <c:v>4</c:v>
                </c:pt>
                <c:pt idx="54">
                  <c:v>3.5</c:v>
                </c:pt>
                <c:pt idx="55">
                  <c:v>5.8</c:v>
                </c:pt>
                <c:pt idx="56">
                  <c:v>5.2</c:v>
                </c:pt>
                <c:pt idx="57">
                  <c:v>3.65</c:v>
                </c:pt>
                <c:pt idx="58">
                  <c:v>4.8</c:v>
                </c:pt>
                <c:pt idx="59">
                  <c:v>7.1</c:v>
                </c:pt>
                <c:pt idx="60">
                  <c:v>5.3</c:v>
                </c:pt>
                <c:pt idx="61">
                  <c:v>4.54</c:v>
                </c:pt>
                <c:pt idx="62">
                  <c:v>7.6</c:v>
                </c:pt>
                <c:pt idx="63">
                  <c:v>12.5</c:v>
                </c:pt>
                <c:pt idx="64">
                  <c:v>3</c:v>
                </c:pt>
                <c:pt idx="65">
                  <c:v>8</c:v>
                </c:pt>
                <c:pt idx="66">
                  <c:v>5.5</c:v>
                </c:pt>
                <c:pt idx="67">
                  <c:v>3.06</c:v>
                </c:pt>
                <c:pt idx="68">
                  <c:v>4.9</c:v>
                </c:pt>
                <c:pt idx="69">
                  <c:v>5.26</c:v>
                </c:pt>
                <c:pt idx="70">
                  <c:v>5.2</c:v>
                </c:pt>
                <c:pt idx="71">
                  <c:v>11.64</c:v>
                </c:pt>
                <c:pt idx="72">
                  <c:v>2.1</c:v>
                </c:pt>
                <c:pt idx="73">
                  <c:v>1.8</c:v>
                </c:pt>
                <c:pt idx="74">
                  <c:v>1.8</c:v>
                </c:pt>
                <c:pt idx="75">
                  <c:v>7.92</c:v>
                </c:pt>
                <c:pt idx="76">
                  <c:v>2.24</c:v>
                </c:pt>
                <c:pt idx="77">
                  <c:v>10.95</c:v>
                </c:pt>
                <c:pt idx="78">
                  <c:v>2.4</c:v>
                </c:pt>
                <c:pt idx="79">
                  <c:v>1.9</c:v>
                </c:pt>
                <c:pt idx="80">
                  <c:v>9.07</c:v>
                </c:pt>
                <c:pt idx="81">
                  <c:v>7.49</c:v>
                </c:pt>
                <c:pt idx="82">
                  <c:v>4.66</c:v>
                </c:pt>
                <c:pt idx="83">
                  <c:v>6.2</c:v>
                </c:pt>
                <c:pt idx="84">
                  <c:v>4.45</c:v>
                </c:pt>
                <c:pt idx="85">
                  <c:v>3.05</c:v>
                </c:pt>
                <c:pt idx="86">
                  <c:v>3.48</c:v>
                </c:pt>
                <c:pt idx="87">
                  <c:v>3.58</c:v>
                </c:pt>
              </c:numCache>
            </c:numRef>
          </c:val>
        </c:ser>
        <c:gapWidth val="50"/>
        <c:axId val="35631209"/>
        <c:axId val="5224542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631209"/>
        <c:axId val="52245426"/>
      </c:line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245426"/>
        <c:crosses val="autoZero"/>
        <c:auto val="1"/>
        <c:lblOffset val="100"/>
        <c:tickLblSkip val="3"/>
        <c:noMultiLvlLbl val="0"/>
      </c:catAx>
      <c:valAx>
        <c:axId val="5224542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631209"/>
        <c:crossesAt val="1"/>
        <c:crossBetween val="between"/>
        <c:dispUnits/>
        <c:majorUnit val="3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88">
      <selection activeCell="V104" sqref="V104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6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7</v>
      </c>
      <c r="C5" s="25"/>
      <c r="D5" s="26"/>
      <c r="E5" s="24"/>
      <c r="F5" s="24"/>
      <c r="G5" s="27"/>
      <c r="H5" s="27" t="s">
        <v>8</v>
      </c>
      <c r="I5" s="24"/>
      <c r="J5" s="26"/>
      <c r="K5" s="24"/>
      <c r="L5" s="24"/>
      <c r="M5" s="28"/>
      <c r="N5" s="29" t="s">
        <v>9</v>
      </c>
      <c r="O5" s="30"/>
      <c r="Q5" s="6">
        <v>192.2</v>
      </c>
      <c r="AJ5" s="19">
        <v>9041</v>
      </c>
      <c r="AK5" s="20">
        <v>4049.34</v>
      </c>
    </row>
    <row r="6" spans="1:37" ht="21.75">
      <c r="A6" s="31" t="s">
        <v>10</v>
      </c>
      <c r="B6" s="32" t="s">
        <v>11</v>
      </c>
      <c r="C6" s="33"/>
      <c r="D6" s="34"/>
      <c r="E6" s="32" t="s">
        <v>12</v>
      </c>
      <c r="F6" s="35"/>
      <c r="G6" s="34"/>
      <c r="H6" s="32" t="s">
        <v>11</v>
      </c>
      <c r="I6" s="35"/>
      <c r="J6" s="34"/>
      <c r="K6" s="32" t="s">
        <v>12</v>
      </c>
      <c r="L6" s="35"/>
      <c r="M6" s="36"/>
      <c r="N6" s="37" t="s">
        <v>3</v>
      </c>
      <c r="O6" s="32"/>
      <c r="AJ6" s="19">
        <v>9407</v>
      </c>
      <c r="AK6" s="20">
        <v>1734.61</v>
      </c>
    </row>
    <row r="7" spans="1:37" s="6" customFormat="1" ht="21.75">
      <c r="A7" s="38" t="s">
        <v>13</v>
      </c>
      <c r="B7" s="39" t="s">
        <v>14</v>
      </c>
      <c r="C7" s="39" t="s">
        <v>15</v>
      </c>
      <c r="D7" s="40" t="s">
        <v>16</v>
      </c>
      <c r="E7" s="41" t="s">
        <v>14</v>
      </c>
      <c r="F7" s="39" t="s">
        <v>15</v>
      </c>
      <c r="G7" s="40" t="s">
        <v>16</v>
      </c>
      <c r="H7" s="39" t="s">
        <v>14</v>
      </c>
      <c r="I7" s="41" t="s">
        <v>15</v>
      </c>
      <c r="J7" s="40" t="s">
        <v>16</v>
      </c>
      <c r="K7" s="42" t="s">
        <v>14</v>
      </c>
      <c r="L7" s="42" t="s">
        <v>15</v>
      </c>
      <c r="M7" s="43" t="s">
        <v>16</v>
      </c>
      <c r="N7" s="42" t="s">
        <v>15</v>
      </c>
      <c r="O7" s="42" t="s">
        <v>17</v>
      </c>
      <c r="AJ7" s="19">
        <v>9773</v>
      </c>
      <c r="AK7" s="20"/>
    </row>
    <row r="8" spans="1:37" ht="21.75">
      <c r="A8" s="44"/>
      <c r="B8" s="45" t="s">
        <v>18</v>
      </c>
      <c r="C8" s="46" t="s">
        <v>19</v>
      </c>
      <c r="D8" s="47"/>
      <c r="E8" s="45" t="s">
        <v>18</v>
      </c>
      <c r="F8" s="46" t="s">
        <v>19</v>
      </c>
      <c r="G8" s="47"/>
      <c r="H8" s="45" t="s">
        <v>18</v>
      </c>
      <c r="I8" s="46" t="s">
        <v>19</v>
      </c>
      <c r="J8" s="48"/>
      <c r="K8" s="45" t="s">
        <v>18</v>
      </c>
      <c r="L8" s="46" t="s">
        <v>19</v>
      </c>
      <c r="M8" s="49"/>
      <c r="N8" s="46" t="s">
        <v>20</v>
      </c>
      <c r="O8" s="45" t="s">
        <v>19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 aca="true" t="shared" si="0" ref="Q9:Q26">B9-$Q$5</f>
        <v>5.77000000000001</v>
      </c>
      <c r="R9" s="59"/>
      <c r="S9" s="58">
        <f>H9-$Q$5</f>
        <v>-0.6699999999999875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t="shared" si="0"/>
        <v>7.510000000000019</v>
      </c>
      <c r="R10" s="59"/>
      <c r="S10" s="58">
        <f>H10-$Q$5</f>
        <v>-0.7199999999999989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9"/>
      <c r="S11" s="58">
        <f>H11-$Q$5</f>
        <v>-1.1499999999999773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9"/>
      <c r="S12" s="58">
        <f>H12-$Q$5</f>
        <v>-1.1799999999999784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9"/>
      <c r="S13" s="58"/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9"/>
      <c r="S14" s="58"/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9"/>
      <c r="S15" s="58"/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9"/>
      <c r="S16" s="58"/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9"/>
      <c r="S17" s="58"/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9"/>
      <c r="S18" s="58">
        <f>H18-$Q$5</f>
        <v>-1.1799999999999784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9"/>
      <c r="S19" s="58">
        <f>H19-$Q$5</f>
        <v>-0.9199999999999875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9"/>
      <c r="S20" s="58">
        <f>H20-$Q$5</f>
        <v>-0.9099999999999966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9"/>
      <c r="S21" s="58">
        <f>H21-$Q$5</f>
        <v>-1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9"/>
      <c r="S22" s="58">
        <f>H22-$Q$5</f>
        <v>-1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9"/>
      <c r="S23" s="58"/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9"/>
      <c r="S24" s="58"/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9"/>
      <c r="S25" s="58"/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9"/>
      <c r="S26" s="58"/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65" t="s">
        <v>1</v>
      </c>
      <c r="R27" s="59"/>
      <c r="S27" s="58"/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aca="true" t="shared" si="1" ref="Q28:Q45">B28-$Q$5</f>
        <v>6.680000000000007</v>
      </c>
      <c r="R28" s="59"/>
      <c r="S28" s="58"/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1"/>
        <v>7.140000000000015</v>
      </c>
      <c r="R29" s="59"/>
      <c r="S29" s="58">
        <f aca="true" t="shared" si="2" ref="S29:S45">H29-$Q$5</f>
        <v>-1.25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1"/>
        <v>5.380000000000024</v>
      </c>
      <c r="R30" s="59"/>
      <c r="S30" s="66">
        <f t="shared" si="2"/>
        <v>-1.4399999999999977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21</v>
      </c>
      <c r="N31" s="51">
        <v>2496.39</v>
      </c>
      <c r="O31" s="57">
        <v>79.15977798299998</v>
      </c>
      <c r="Q31" s="58">
        <f t="shared" si="1"/>
        <v>4.760000000000019</v>
      </c>
      <c r="R31" s="59"/>
      <c r="S31" s="58">
        <f t="shared" si="2"/>
        <v>-1.4399999999999977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1"/>
        <v>4.5800000000000125</v>
      </c>
      <c r="R32" s="59"/>
      <c r="S32" s="58">
        <f t="shared" si="2"/>
        <v>-0.8999999999999773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1"/>
        <v>6.719999999999999</v>
      </c>
      <c r="R33" s="59"/>
      <c r="S33" s="58">
        <f t="shared" si="2"/>
        <v>-0.23999999999998067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1"/>
        <v>7.5800000000000125</v>
      </c>
      <c r="R34" s="59"/>
      <c r="S34" s="58">
        <f t="shared" si="2"/>
        <v>-0.45999999999997954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1"/>
        <v>6.280000000000001</v>
      </c>
      <c r="R35" s="59"/>
      <c r="S35" s="58">
        <f t="shared" si="2"/>
        <v>-0.45999999999997954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1"/>
        <v>5.240000000000009</v>
      </c>
      <c r="R36" s="59"/>
      <c r="S36" s="58">
        <f t="shared" si="2"/>
        <v>-1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1"/>
        <v>3.780000000000001</v>
      </c>
      <c r="R37" s="59"/>
      <c r="S37" s="58">
        <f t="shared" si="2"/>
        <v>-1.039999999999992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1"/>
        <v>6.480000000000018</v>
      </c>
      <c r="R38" s="59"/>
      <c r="S38" s="58">
        <f t="shared" si="2"/>
        <v>-1.1199999999999761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1"/>
        <v>7.3300000000000125</v>
      </c>
      <c r="R39" s="59"/>
      <c r="S39" s="58">
        <f t="shared" si="2"/>
        <v>-0.8799999999999955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1"/>
        <v>6.780000000000001</v>
      </c>
      <c r="R40" s="59"/>
      <c r="S40" s="58">
        <f t="shared" si="2"/>
        <v>-1.079999999999984</v>
      </c>
      <c r="AJ40" s="19">
        <v>25143</v>
      </c>
      <c r="AK40" s="20"/>
    </row>
    <row r="41" spans="1:37" ht="22.5" customHeight="1">
      <c r="A41" s="60">
        <v>2506</v>
      </c>
      <c r="B41" s="67">
        <v>200.5</v>
      </c>
      <c r="C41" s="68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1"/>
        <v>8.300000000000011</v>
      </c>
      <c r="R41" s="59"/>
      <c r="S41" s="58">
        <f t="shared" si="2"/>
        <v>0.8000000000000114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1"/>
        <v>5.650000000000006</v>
      </c>
      <c r="R42" s="59"/>
      <c r="S42" s="58">
        <f t="shared" si="2"/>
        <v>0.7199999999999989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1"/>
        <v>5.1200000000000045</v>
      </c>
      <c r="R43" s="59"/>
      <c r="S43" s="58">
        <f t="shared" si="2"/>
        <v>0.6400000000000148</v>
      </c>
      <c r="AJ43" s="19">
        <v>26244</v>
      </c>
      <c r="AK43" s="20">
        <v>2993.08</v>
      </c>
    </row>
    <row r="44" spans="1:37" ht="18" customHeight="1">
      <c r="A44" s="69">
        <v>2509</v>
      </c>
      <c r="B44" s="70">
        <v>198.18</v>
      </c>
      <c r="C44" s="71">
        <v>1246</v>
      </c>
      <c r="D44" s="72">
        <v>34570</v>
      </c>
      <c r="E44" s="73">
        <v>198.1</v>
      </c>
      <c r="F44" s="71">
        <v>1231</v>
      </c>
      <c r="G44" s="74">
        <v>34570</v>
      </c>
      <c r="H44" s="70">
        <v>192.76</v>
      </c>
      <c r="I44" s="71">
        <v>2.9</v>
      </c>
      <c r="J44" s="72">
        <v>34446</v>
      </c>
      <c r="K44" s="73">
        <v>192.78</v>
      </c>
      <c r="L44" s="71">
        <v>3.2</v>
      </c>
      <c r="M44" s="74">
        <v>34438</v>
      </c>
      <c r="N44" s="70">
        <v>2626.88</v>
      </c>
      <c r="O44" s="75">
        <v>83.297576736</v>
      </c>
      <c r="Q44" s="58">
        <f t="shared" si="1"/>
        <v>5.980000000000018</v>
      </c>
      <c r="R44" s="59"/>
      <c r="S44" s="58">
        <f t="shared" si="2"/>
        <v>0.5600000000000023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1"/>
        <v>6.060000000000002</v>
      </c>
      <c r="R45" s="59"/>
      <c r="S45" s="58">
        <f t="shared" si="2"/>
        <v>0.5500000000000114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65" t="s">
        <v>1</v>
      </c>
      <c r="R46" s="59"/>
      <c r="S46" s="58"/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aca="true" t="shared" si="3" ref="Q47:Q94">B47-$Q$5</f>
        <v>5.240000000000009</v>
      </c>
      <c r="R47" s="59"/>
      <c r="S47" s="58">
        <f aca="true" t="shared" si="4" ref="S47:S54">H47-$Q$5</f>
        <v>0.4200000000000159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3"/>
        <v>7.180000000000007</v>
      </c>
      <c r="R48" s="59"/>
      <c r="S48" s="58">
        <f t="shared" si="4"/>
        <v>0.5300000000000011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3"/>
        <v>6.150000000000006</v>
      </c>
      <c r="R49" s="59"/>
      <c r="S49" s="58">
        <f t="shared" si="4"/>
        <v>0.5600000000000023</v>
      </c>
      <c r="AJ49" s="19">
        <v>28446</v>
      </c>
      <c r="AK49" s="20">
        <v>1292.41</v>
      </c>
    </row>
    <row r="50" spans="1:37" ht="21.75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3"/>
        <v>6.900000000000006</v>
      </c>
      <c r="R50" s="59"/>
      <c r="S50" s="58">
        <f t="shared" si="4"/>
        <v>0.5400000000000205</v>
      </c>
      <c r="AJ50" s="19">
        <v>28813</v>
      </c>
      <c r="AK50" s="20">
        <v>2141.42</v>
      </c>
    </row>
    <row r="51" spans="1:37" ht="21.75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3"/>
        <v>7.430000000000007</v>
      </c>
      <c r="R51" s="59"/>
      <c r="S51" s="58">
        <f t="shared" si="4"/>
        <v>0.5</v>
      </c>
      <c r="AJ51" s="19">
        <v>29180</v>
      </c>
      <c r="AK51" s="20">
        <v>1850.4</v>
      </c>
    </row>
    <row r="52" spans="1:37" s="6" customFormat="1" ht="21.75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3"/>
        <v>4.900000000000006</v>
      </c>
      <c r="R52" s="58"/>
      <c r="S52" s="58">
        <f t="shared" si="4"/>
        <v>0.5300000000000011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3"/>
        <v>5.3700000000000045</v>
      </c>
      <c r="R53" s="59"/>
      <c r="S53" s="58">
        <f t="shared" si="4"/>
        <v>0.46000000000000796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3"/>
        <v>5.340000000000003</v>
      </c>
      <c r="R54" s="59"/>
      <c r="S54" s="58">
        <f t="shared" si="4"/>
        <v>0.5700000000000216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3"/>
        <v>5.1200000000000045</v>
      </c>
      <c r="R55" s="59"/>
      <c r="S55" s="58"/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3"/>
        <v>5.160000000000025</v>
      </c>
      <c r="R56" s="59"/>
      <c r="S56" s="58">
        <f aca="true" t="shared" si="5" ref="S56:S94">H56-$Q$5</f>
        <v>0.5400000000000205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3"/>
        <v>4.320000000000022</v>
      </c>
      <c r="R57" s="59"/>
      <c r="S57" s="58">
        <f t="shared" si="5"/>
        <v>0.5400000000000205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3"/>
        <v>6.3300000000000125</v>
      </c>
      <c r="R58" s="59"/>
      <c r="S58" s="58">
        <f t="shared" si="5"/>
        <v>0.5</v>
      </c>
      <c r="AJ58" s="19">
        <v>31749</v>
      </c>
      <c r="AK58" s="20">
        <v>2072.41</v>
      </c>
    </row>
    <row r="59" spans="1:37" ht="18" customHeight="1">
      <c r="A59" s="60">
        <v>2524</v>
      </c>
      <c r="B59" s="76">
        <v>199.82</v>
      </c>
      <c r="C59" s="77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3"/>
        <v>7.6200000000000045</v>
      </c>
      <c r="R59" s="59"/>
      <c r="S59" s="58">
        <f t="shared" si="5"/>
        <v>0.5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3"/>
        <v>5.27000000000001</v>
      </c>
      <c r="R60" s="59"/>
      <c r="S60" s="58">
        <f t="shared" si="5"/>
        <v>0.5200000000000102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3"/>
        <v>5.1200000000000045</v>
      </c>
      <c r="R61" s="59"/>
      <c r="S61" s="58">
        <f t="shared" si="5"/>
        <v>0.4900000000000091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3"/>
        <v>5.8700000000000045</v>
      </c>
      <c r="R62" s="59"/>
      <c r="S62" s="58">
        <f t="shared" si="5"/>
        <v>0.4800000000000182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3"/>
        <v>6.890000000000015</v>
      </c>
      <c r="R63" s="59"/>
      <c r="S63" s="58">
        <f t="shared" si="5"/>
        <v>0.46999999999999886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3"/>
        <v>4.570000000000022</v>
      </c>
      <c r="R64" s="59"/>
      <c r="S64" s="58">
        <f t="shared" si="5"/>
        <v>0.4800000000000182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3"/>
        <v>6.380000000000024</v>
      </c>
      <c r="R65" s="59"/>
      <c r="S65" s="58">
        <f t="shared" si="5"/>
        <v>0.46000000000000796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3"/>
        <v>4.510000000000019</v>
      </c>
      <c r="R66" s="59"/>
      <c r="S66" s="58">
        <f t="shared" si="5"/>
        <v>0.5100000000000193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3"/>
        <v>3.950000000000017</v>
      </c>
      <c r="R67" s="59"/>
      <c r="S67" s="58">
        <f t="shared" si="5"/>
        <v>0.5300000000000011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3"/>
        <v>5.070000000000022</v>
      </c>
      <c r="R68" s="59"/>
      <c r="S68" s="58">
        <f t="shared" si="5"/>
        <v>0.5400000000000205</v>
      </c>
      <c r="AJ68" s="19">
        <v>35419</v>
      </c>
      <c r="AK68" s="78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3"/>
        <v>3.430000000000007</v>
      </c>
      <c r="R69" s="59"/>
      <c r="S69" s="58">
        <f t="shared" si="5"/>
        <v>0.5100000000000193</v>
      </c>
      <c r="AJ69" s="19">
        <v>35786</v>
      </c>
      <c r="AK69" s="78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3"/>
        <v>5.050000000000011</v>
      </c>
      <c r="R70" s="59"/>
      <c r="S70" s="58">
        <f t="shared" si="5"/>
        <v>0.4800000000000182</v>
      </c>
      <c r="AJ70" s="19">
        <v>36153</v>
      </c>
      <c r="AK70" s="78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3"/>
        <v>6.130000000000024</v>
      </c>
      <c r="R71" s="59"/>
      <c r="S71" s="58">
        <f t="shared" si="5"/>
        <v>0.5200000000000102</v>
      </c>
      <c r="AJ71" s="19">
        <v>36520</v>
      </c>
      <c r="AK71" s="78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3"/>
        <v>7.260000000000019</v>
      </c>
      <c r="R72" s="59"/>
      <c r="S72" s="58">
        <f t="shared" si="5"/>
        <v>0.5200000000000102</v>
      </c>
      <c r="AJ72" s="19">
        <v>36887</v>
      </c>
      <c r="AK72" s="78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3"/>
        <v>7.3700000000000045</v>
      </c>
      <c r="R73" s="59"/>
      <c r="S73" s="58">
        <f t="shared" si="5"/>
        <v>0.46999999999999886</v>
      </c>
      <c r="AJ73" s="19">
        <v>37254</v>
      </c>
      <c r="AK73" s="78">
        <v>3990.86</v>
      </c>
    </row>
    <row r="74" spans="1:37" ht="18" customHeight="1">
      <c r="A74" s="60">
        <v>2539</v>
      </c>
      <c r="B74" s="20">
        <v>197.52</v>
      </c>
      <c r="C74" s="79">
        <v>941.6</v>
      </c>
      <c r="D74" s="53">
        <v>34570</v>
      </c>
      <c r="E74" s="80">
        <v>197.3</v>
      </c>
      <c r="F74" s="79">
        <v>880</v>
      </c>
      <c r="G74" s="62">
        <v>34570</v>
      </c>
      <c r="H74" s="20">
        <v>192.73</v>
      </c>
      <c r="I74" s="79">
        <v>8</v>
      </c>
      <c r="J74" s="53">
        <v>36245</v>
      </c>
      <c r="K74" s="80">
        <v>192.73</v>
      </c>
      <c r="L74" s="79">
        <v>8</v>
      </c>
      <c r="M74" s="62">
        <v>36245</v>
      </c>
      <c r="N74" s="78">
        <v>3205.82</v>
      </c>
      <c r="O74" s="81">
        <v>101.7</v>
      </c>
      <c r="Q74" s="58">
        <f t="shared" si="3"/>
        <v>5.320000000000022</v>
      </c>
      <c r="R74" s="59"/>
      <c r="S74" s="58">
        <f t="shared" si="5"/>
        <v>0.5300000000000011</v>
      </c>
      <c r="AJ74" s="19">
        <v>37621</v>
      </c>
      <c r="AK74" s="78">
        <v>4180.16</v>
      </c>
    </row>
    <row r="75" spans="1:37" ht="18" customHeight="1">
      <c r="A75" s="60">
        <v>2540</v>
      </c>
      <c r="B75" s="20">
        <v>197.66</v>
      </c>
      <c r="C75" s="79">
        <v>799</v>
      </c>
      <c r="D75" s="53">
        <v>36406</v>
      </c>
      <c r="E75" s="80">
        <v>197.54</v>
      </c>
      <c r="F75" s="79">
        <v>775</v>
      </c>
      <c r="G75" s="62">
        <v>36406</v>
      </c>
      <c r="H75" s="20">
        <v>192.66</v>
      </c>
      <c r="I75" s="79">
        <v>5.5</v>
      </c>
      <c r="J75" s="53">
        <v>36247</v>
      </c>
      <c r="K75" s="80">
        <v>192.66</v>
      </c>
      <c r="L75" s="79">
        <v>5.5</v>
      </c>
      <c r="M75" s="62">
        <v>36247</v>
      </c>
      <c r="N75" s="82">
        <v>2431.662</v>
      </c>
      <c r="O75" s="81">
        <v>77.11</v>
      </c>
      <c r="Q75" s="58">
        <f t="shared" si="3"/>
        <v>5.460000000000008</v>
      </c>
      <c r="R75" s="59"/>
      <c r="S75" s="58">
        <f t="shared" si="5"/>
        <v>0.46000000000000796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9">
        <v>645.9</v>
      </c>
      <c r="D76" s="53">
        <v>36049</v>
      </c>
      <c r="E76" s="83">
        <v>196.64</v>
      </c>
      <c r="F76" s="79">
        <v>590.4</v>
      </c>
      <c r="G76" s="62">
        <v>36049</v>
      </c>
      <c r="H76" s="20">
        <v>192.58</v>
      </c>
      <c r="I76" s="79">
        <v>3.06</v>
      </c>
      <c r="J76" s="53">
        <v>36242</v>
      </c>
      <c r="K76" s="80">
        <v>192.59</v>
      </c>
      <c r="L76" s="79">
        <v>3.28</v>
      </c>
      <c r="M76" s="62">
        <v>36238</v>
      </c>
      <c r="N76" s="78">
        <v>1775.916</v>
      </c>
      <c r="O76" s="81">
        <v>56.31</v>
      </c>
      <c r="Q76" s="58">
        <f t="shared" si="3"/>
        <v>4.740000000000009</v>
      </c>
      <c r="R76" s="59"/>
      <c r="S76" s="58">
        <f t="shared" si="5"/>
        <v>0.3800000000000239</v>
      </c>
      <c r="AJ76" s="19">
        <v>37990</v>
      </c>
      <c r="AK76" s="78">
        <v>3876.67</v>
      </c>
    </row>
    <row r="77" spans="1:37" ht="18" customHeight="1">
      <c r="A77" s="60">
        <v>2542</v>
      </c>
      <c r="B77" s="20">
        <v>199.25</v>
      </c>
      <c r="C77" s="79">
        <v>1284</v>
      </c>
      <c r="D77" s="53">
        <v>36781</v>
      </c>
      <c r="E77" s="83">
        <v>198.76</v>
      </c>
      <c r="F77" s="79">
        <v>1146.8</v>
      </c>
      <c r="G77" s="62">
        <v>36781</v>
      </c>
      <c r="H77" s="78">
        <f>0.43+192.2</f>
        <v>192.63</v>
      </c>
      <c r="I77" s="79">
        <v>4.9</v>
      </c>
      <c r="J77" s="53">
        <v>96</v>
      </c>
      <c r="K77" s="80">
        <v>192.64</v>
      </c>
      <c r="L77" s="79">
        <v>5.2</v>
      </c>
      <c r="M77" s="62">
        <v>36623</v>
      </c>
      <c r="N77" s="78">
        <v>3842.08</v>
      </c>
      <c r="O77" s="81">
        <v>121.5</v>
      </c>
      <c r="Q77" s="58">
        <f t="shared" si="3"/>
        <v>7.050000000000011</v>
      </c>
      <c r="R77" s="59"/>
      <c r="S77" s="58">
        <f t="shared" si="5"/>
        <v>0.4300000000000068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9">
        <v>1595.4</v>
      </c>
      <c r="D78" s="53">
        <v>37451</v>
      </c>
      <c r="E78" s="83">
        <v>199.46</v>
      </c>
      <c r="F78" s="79">
        <v>1569.6</v>
      </c>
      <c r="G78" s="62">
        <v>37451</v>
      </c>
      <c r="H78" s="20">
        <v>192.52</v>
      </c>
      <c r="I78" s="79">
        <v>5.26</v>
      </c>
      <c r="J78" s="53">
        <v>37323</v>
      </c>
      <c r="K78" s="80">
        <v>192.53</v>
      </c>
      <c r="L78" s="79">
        <v>5.79</v>
      </c>
      <c r="M78" s="62">
        <v>37320</v>
      </c>
      <c r="N78" s="78">
        <v>3173.88</v>
      </c>
      <c r="O78" s="81">
        <v>100.64</v>
      </c>
      <c r="Q78" s="58">
        <f t="shared" si="3"/>
        <v>7.2900000000000205</v>
      </c>
      <c r="R78" s="59"/>
      <c r="S78" s="58">
        <f t="shared" si="5"/>
        <v>0.3200000000000216</v>
      </c>
      <c r="AJ78" s="19">
        <v>38724</v>
      </c>
      <c r="AK78" s="78">
        <v>3955.3436160000006</v>
      </c>
    </row>
    <row r="79" spans="1:37" ht="18" customHeight="1">
      <c r="A79" s="69">
        <v>2544</v>
      </c>
      <c r="B79" s="84">
        <v>198.94</v>
      </c>
      <c r="C79" s="85">
        <v>1179</v>
      </c>
      <c r="D79" s="72">
        <v>37472</v>
      </c>
      <c r="E79" s="86">
        <v>198.85</v>
      </c>
      <c r="F79" s="85">
        <v>1147.5</v>
      </c>
      <c r="G79" s="74">
        <v>37472</v>
      </c>
      <c r="H79" s="84">
        <v>192.48</v>
      </c>
      <c r="I79" s="85">
        <v>5.2</v>
      </c>
      <c r="J79" s="72">
        <v>37376</v>
      </c>
      <c r="K79" s="87">
        <v>192.48</v>
      </c>
      <c r="L79" s="85">
        <v>5.2</v>
      </c>
      <c r="M79" s="74">
        <v>37376</v>
      </c>
      <c r="N79" s="88">
        <v>3990.86</v>
      </c>
      <c r="O79" s="75">
        <v>126.5</v>
      </c>
      <c r="Q79" s="58">
        <f t="shared" si="3"/>
        <v>6.740000000000009</v>
      </c>
      <c r="R79" s="59"/>
      <c r="S79" s="58">
        <f t="shared" si="5"/>
        <v>0.28000000000000114</v>
      </c>
      <c r="AJ79" s="19">
        <v>39091</v>
      </c>
      <c r="AK79" s="78">
        <v>2665.64</v>
      </c>
    </row>
    <row r="80" spans="1:37" ht="18" customHeight="1">
      <c r="A80" s="60">
        <v>2545</v>
      </c>
      <c r="B80" s="20">
        <v>198.47</v>
      </c>
      <c r="C80" s="79">
        <v>1079.6</v>
      </c>
      <c r="D80" s="53">
        <v>37459</v>
      </c>
      <c r="E80" s="80">
        <v>198.2</v>
      </c>
      <c r="F80" s="79">
        <v>1007</v>
      </c>
      <c r="G80" s="62">
        <v>37459</v>
      </c>
      <c r="H80" s="20">
        <v>192.33</v>
      </c>
      <c r="I80" s="79">
        <v>11.64</v>
      </c>
      <c r="J80" s="53">
        <v>37313</v>
      </c>
      <c r="K80" s="80">
        <v>192.34</v>
      </c>
      <c r="L80" s="79">
        <v>12.1</v>
      </c>
      <c r="M80" s="62">
        <v>37314</v>
      </c>
      <c r="N80" s="78">
        <v>4180.16</v>
      </c>
      <c r="O80" s="81">
        <v>132.551619552</v>
      </c>
      <c r="Q80" s="58">
        <f t="shared" si="3"/>
        <v>6.27000000000001</v>
      </c>
      <c r="R80" s="59"/>
      <c r="S80" s="58">
        <f t="shared" si="5"/>
        <v>0.13000000000002387</v>
      </c>
      <c r="AJ80" s="19">
        <v>39458</v>
      </c>
      <c r="AK80" s="78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9"/>
      <c r="S81" s="58">
        <f t="shared" si="5"/>
        <v>-0.12999999999999545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9">
        <v>1354.75</v>
      </c>
      <c r="D82" s="53">
        <v>38242</v>
      </c>
      <c r="E82" s="83">
        <v>199.18</v>
      </c>
      <c r="F82" s="79">
        <v>1317.5</v>
      </c>
      <c r="G82" s="62">
        <v>38242</v>
      </c>
      <c r="H82" s="80">
        <v>192.08</v>
      </c>
      <c r="I82" s="79">
        <v>1.8</v>
      </c>
      <c r="J82" s="62">
        <v>38856</v>
      </c>
      <c r="K82" s="80">
        <v>192.08</v>
      </c>
      <c r="L82" s="79">
        <v>1.8</v>
      </c>
      <c r="M82" s="62">
        <v>38856</v>
      </c>
      <c r="N82" s="78">
        <v>3876.67</v>
      </c>
      <c r="O82" s="81">
        <v>122.92804269900002</v>
      </c>
      <c r="Q82" s="58">
        <f t="shared" si="3"/>
        <v>7.070000000000022</v>
      </c>
      <c r="R82" s="59"/>
      <c r="S82" s="58">
        <f t="shared" si="5"/>
        <v>-0.11999999999997613</v>
      </c>
      <c r="AJ82" s="19">
        <v>40192</v>
      </c>
      <c r="AK82" s="89">
        <v>3836.06</v>
      </c>
    </row>
    <row r="83" spans="1:19" ht="18" customHeight="1">
      <c r="A83" s="60">
        <v>2548</v>
      </c>
      <c r="B83" s="83">
        <v>199.13</v>
      </c>
      <c r="C83" s="79">
        <v>1209</v>
      </c>
      <c r="D83" s="62">
        <v>38943</v>
      </c>
      <c r="E83" s="83">
        <v>199.13</v>
      </c>
      <c r="F83" s="79">
        <v>1209</v>
      </c>
      <c r="G83" s="62">
        <v>38943</v>
      </c>
      <c r="H83" s="80">
        <v>192.06</v>
      </c>
      <c r="I83" s="79">
        <v>1.8</v>
      </c>
      <c r="J83" s="62">
        <v>38857</v>
      </c>
      <c r="K83" s="80">
        <v>192.06</v>
      </c>
      <c r="L83" s="79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9"/>
      <c r="S83" s="58">
        <f t="shared" si="5"/>
        <v>-0.13999999999998636</v>
      </c>
    </row>
    <row r="84" spans="1:19" ht="18" customHeight="1">
      <c r="A84" s="60">
        <v>2549</v>
      </c>
      <c r="B84" s="90">
        <f>8.42+Q5</f>
        <v>200.61999999999998</v>
      </c>
      <c r="C84" s="91">
        <v>2862.5</v>
      </c>
      <c r="D84" s="62">
        <v>38950</v>
      </c>
      <c r="E84" s="80">
        <f>8.33+Q5</f>
        <v>200.53</v>
      </c>
      <c r="F84" s="79">
        <v>2635</v>
      </c>
      <c r="G84" s="62">
        <v>38950</v>
      </c>
      <c r="H84" s="20">
        <f>-0.02+Q5</f>
        <v>192.17999999999998</v>
      </c>
      <c r="I84" s="79">
        <v>7.92</v>
      </c>
      <c r="J84" s="62">
        <v>38833</v>
      </c>
      <c r="K84" s="80">
        <f>-0.02+Q5</f>
        <v>192.17999999999998</v>
      </c>
      <c r="L84" s="79">
        <v>7.92</v>
      </c>
      <c r="M84" s="62">
        <v>38833</v>
      </c>
      <c r="N84" s="78">
        <v>3955.3436160000006</v>
      </c>
      <c r="O84" s="81">
        <v>125.42275946027522</v>
      </c>
      <c r="Q84" s="66">
        <f t="shared" si="3"/>
        <v>8.419999999999987</v>
      </c>
      <c r="R84" s="59"/>
      <c r="S84" s="58">
        <f t="shared" si="5"/>
        <v>-0.020000000000010232</v>
      </c>
    </row>
    <row r="85" spans="1:19" s="89" customFormat="1" ht="18" customHeight="1">
      <c r="A85" s="60">
        <v>2550</v>
      </c>
      <c r="B85" s="20">
        <f>Q5+4.73</f>
        <v>196.92999999999998</v>
      </c>
      <c r="C85" s="79">
        <v>717</v>
      </c>
      <c r="D85" s="62">
        <v>38972</v>
      </c>
      <c r="E85" s="83">
        <v>196.23</v>
      </c>
      <c r="F85" s="79">
        <v>557.7</v>
      </c>
      <c r="G85" s="62">
        <v>38972</v>
      </c>
      <c r="H85" s="20">
        <f>Q5+0.08</f>
        <v>192.28</v>
      </c>
      <c r="I85" s="79">
        <v>2.24</v>
      </c>
      <c r="J85" s="62">
        <v>38801</v>
      </c>
      <c r="K85" s="80">
        <v>192.28</v>
      </c>
      <c r="L85" s="79">
        <v>2.24</v>
      </c>
      <c r="M85" s="62">
        <v>38801</v>
      </c>
      <c r="N85" s="78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92"/>
      <c r="S85" s="58">
        <f t="shared" si="5"/>
        <v>0.0800000000000125</v>
      </c>
    </row>
    <row r="86" spans="1:19" ht="18" customHeight="1">
      <c r="A86" s="60">
        <v>2551</v>
      </c>
      <c r="B86" s="20">
        <v>199.39</v>
      </c>
      <c r="C86" s="79">
        <v>1354.2</v>
      </c>
      <c r="D86" s="62">
        <v>38937</v>
      </c>
      <c r="E86" s="83">
        <v>199.26</v>
      </c>
      <c r="F86" s="79">
        <v>1318.2</v>
      </c>
      <c r="G86" s="62">
        <v>38937</v>
      </c>
      <c r="H86" s="20">
        <v>192.21</v>
      </c>
      <c r="I86" s="79">
        <v>10.95</v>
      </c>
      <c r="J86" s="62">
        <v>38807</v>
      </c>
      <c r="K86" s="80">
        <v>192.21</v>
      </c>
      <c r="L86" s="79">
        <v>10.95</v>
      </c>
      <c r="M86" s="62">
        <v>38807</v>
      </c>
      <c r="N86" s="78">
        <v>5106.08</v>
      </c>
      <c r="O86" s="81">
        <f t="shared" si="6"/>
        <v>161.912264976</v>
      </c>
      <c r="Q86" s="58">
        <f t="shared" si="3"/>
        <v>7.189999999999998</v>
      </c>
      <c r="R86" s="59"/>
      <c r="S86" s="58">
        <f t="shared" si="5"/>
        <v>0.010000000000019327</v>
      </c>
    </row>
    <row r="87" spans="1:19" ht="18" customHeight="1">
      <c r="A87" s="60">
        <v>2552</v>
      </c>
      <c r="B87" s="20">
        <v>197.78</v>
      </c>
      <c r="C87" s="79">
        <v>844.4</v>
      </c>
      <c r="D87" s="62">
        <v>38912</v>
      </c>
      <c r="E87" s="83">
        <v>197.27</v>
      </c>
      <c r="F87" s="79">
        <v>752.6</v>
      </c>
      <c r="G87" s="62">
        <v>38912</v>
      </c>
      <c r="H87" s="20">
        <v>192.08</v>
      </c>
      <c r="I87" s="79">
        <v>2.4</v>
      </c>
      <c r="J87" s="62">
        <v>38806</v>
      </c>
      <c r="K87" s="80">
        <v>192.08</v>
      </c>
      <c r="L87" s="79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9"/>
      <c r="S87" s="58">
        <f t="shared" si="5"/>
        <v>-0.11999999999997613</v>
      </c>
    </row>
    <row r="88" spans="1:19" ht="18" customHeight="1">
      <c r="A88" s="60">
        <v>2553</v>
      </c>
      <c r="B88" s="20">
        <v>199.45</v>
      </c>
      <c r="C88" s="79">
        <v>1598.75</v>
      </c>
      <c r="D88" s="62">
        <v>40421</v>
      </c>
      <c r="E88" s="83">
        <v>199.01</v>
      </c>
      <c r="F88" s="79">
        <v>1438.5</v>
      </c>
      <c r="G88" s="62">
        <v>40437</v>
      </c>
      <c r="H88" s="20">
        <v>192.03</v>
      </c>
      <c r="I88" s="79">
        <v>1.9</v>
      </c>
      <c r="J88" s="62">
        <v>40283</v>
      </c>
      <c r="K88" s="80">
        <v>192.03</v>
      </c>
      <c r="L88" s="79">
        <v>1.9</v>
      </c>
      <c r="M88" s="62">
        <v>40283</v>
      </c>
      <c r="N88" s="78">
        <v>3836.06</v>
      </c>
      <c r="O88" s="57">
        <f t="shared" si="6"/>
        <v>121.640311782</v>
      </c>
      <c r="Q88" s="59">
        <f t="shared" si="3"/>
        <v>7.25</v>
      </c>
      <c r="R88" s="59"/>
      <c r="S88" s="58">
        <f t="shared" si="5"/>
        <v>-0.1699999999999875</v>
      </c>
    </row>
    <row r="89" spans="1:19" ht="18" customHeight="1">
      <c r="A89" s="60">
        <v>2554</v>
      </c>
      <c r="B89" s="20">
        <v>200.5</v>
      </c>
      <c r="C89" s="79">
        <v>1752</v>
      </c>
      <c r="D89" s="62">
        <v>40721</v>
      </c>
      <c r="E89" s="83">
        <v>200.383</v>
      </c>
      <c r="F89" s="79">
        <v>1711.4</v>
      </c>
      <c r="G89" s="62">
        <v>40721</v>
      </c>
      <c r="H89" s="20">
        <v>192.069</v>
      </c>
      <c r="I89" s="79">
        <v>9.07</v>
      </c>
      <c r="J89" s="62">
        <v>40638</v>
      </c>
      <c r="K89" s="80">
        <v>192.07</v>
      </c>
      <c r="L89" s="79">
        <v>9.07</v>
      </c>
      <c r="M89" s="62">
        <v>40639</v>
      </c>
      <c r="N89" s="78">
        <v>6078.38</v>
      </c>
      <c r="O89" s="81">
        <f t="shared" si="6"/>
        <v>192.74360628600002</v>
      </c>
      <c r="Q89" s="58">
        <f t="shared" si="3"/>
        <v>8.300000000000011</v>
      </c>
      <c r="R89" s="59"/>
      <c r="S89" s="58">
        <f t="shared" si="5"/>
        <v>-0.13100000000000023</v>
      </c>
    </row>
    <row r="90" spans="1:19" ht="18" customHeight="1">
      <c r="A90" s="60">
        <v>2555</v>
      </c>
      <c r="B90" s="20">
        <v>198.52</v>
      </c>
      <c r="C90" s="79">
        <v>1078.8</v>
      </c>
      <c r="D90" s="62">
        <v>41131</v>
      </c>
      <c r="E90" s="83">
        <v>197.906</v>
      </c>
      <c r="F90" s="79">
        <v>924.75</v>
      </c>
      <c r="G90" s="62">
        <v>41131</v>
      </c>
      <c r="H90" s="20">
        <v>192.03</v>
      </c>
      <c r="I90" s="79">
        <v>7.49</v>
      </c>
      <c r="J90" s="62">
        <v>40998</v>
      </c>
      <c r="K90" s="80">
        <v>192.03</v>
      </c>
      <c r="L90" s="79">
        <v>7.49</v>
      </c>
      <c r="M90" s="62">
        <v>40998</v>
      </c>
      <c r="N90" s="78">
        <v>2621.45</v>
      </c>
      <c r="O90" s="57">
        <f t="shared" si="6"/>
        <v>83.125393065</v>
      </c>
      <c r="Q90" s="59">
        <f t="shared" si="3"/>
        <v>6.320000000000022</v>
      </c>
      <c r="R90" s="59"/>
      <c r="S90" s="59">
        <f t="shared" si="5"/>
        <v>-0.1699999999999875</v>
      </c>
    </row>
    <row r="91" spans="1:19" ht="18" customHeight="1">
      <c r="A91" s="60">
        <v>2556</v>
      </c>
      <c r="B91" s="20">
        <v>199.31</v>
      </c>
      <c r="C91" s="79">
        <v>1224.4</v>
      </c>
      <c r="D91" s="62">
        <v>41485</v>
      </c>
      <c r="E91" s="83">
        <v>199.06</v>
      </c>
      <c r="F91" s="79">
        <v>1164.4</v>
      </c>
      <c r="G91" s="62">
        <v>41485</v>
      </c>
      <c r="H91" s="20">
        <v>191.97</v>
      </c>
      <c r="I91" s="79">
        <v>4.66</v>
      </c>
      <c r="J91" s="62">
        <v>41395</v>
      </c>
      <c r="K91" s="80">
        <v>191.97</v>
      </c>
      <c r="L91" s="79">
        <v>4.66</v>
      </c>
      <c r="M91" s="62">
        <v>41395</v>
      </c>
      <c r="N91" s="78">
        <v>2509.593408</v>
      </c>
      <c r="O91" s="57">
        <f t="shared" si="6"/>
        <v>79.57845408965761</v>
      </c>
      <c r="Q91" s="59">
        <f t="shared" si="3"/>
        <v>7.110000000000014</v>
      </c>
      <c r="R91" s="59"/>
      <c r="S91" s="59">
        <f t="shared" si="5"/>
        <v>-0.22999999999998977</v>
      </c>
    </row>
    <row r="92" spans="1:19" ht="18" customHeight="1">
      <c r="A92" s="60">
        <v>2557</v>
      </c>
      <c r="B92" s="20">
        <v>199</v>
      </c>
      <c r="C92" s="79">
        <v>1096</v>
      </c>
      <c r="D92" s="62">
        <v>41881</v>
      </c>
      <c r="E92" s="83">
        <v>198.688</v>
      </c>
      <c r="F92" s="79">
        <v>1030.9</v>
      </c>
      <c r="G92" s="62">
        <v>41881</v>
      </c>
      <c r="H92" s="20">
        <v>191.98</v>
      </c>
      <c r="I92" s="79">
        <v>6.2</v>
      </c>
      <c r="J92" s="62">
        <v>41731</v>
      </c>
      <c r="K92" s="80">
        <v>191.98</v>
      </c>
      <c r="L92" s="79">
        <v>6.2</v>
      </c>
      <c r="M92" s="62">
        <v>41732</v>
      </c>
      <c r="N92" s="78">
        <v>2547.59</v>
      </c>
      <c r="O92" s="57">
        <f t="shared" si="6"/>
        <v>80.78331462300001</v>
      </c>
      <c r="Q92" s="58">
        <f t="shared" si="3"/>
        <v>6.800000000000011</v>
      </c>
      <c r="R92" s="59"/>
      <c r="S92" s="59">
        <f t="shared" si="5"/>
        <v>-0.21999999999999886</v>
      </c>
    </row>
    <row r="93" spans="1:19" ht="18" customHeight="1">
      <c r="A93" s="60">
        <v>2558</v>
      </c>
      <c r="B93" s="20">
        <v>196.7</v>
      </c>
      <c r="C93" s="79">
        <v>594.5</v>
      </c>
      <c r="D93" s="62">
        <v>42220</v>
      </c>
      <c r="E93" s="83">
        <v>196.488</v>
      </c>
      <c r="F93" s="79">
        <v>558.3</v>
      </c>
      <c r="G93" s="62">
        <v>42220</v>
      </c>
      <c r="H93" s="20">
        <v>191.97</v>
      </c>
      <c r="I93" s="79">
        <v>4.45</v>
      </c>
      <c r="J93" s="62">
        <v>42089</v>
      </c>
      <c r="K93" s="80">
        <v>191.97</v>
      </c>
      <c r="L93" s="79">
        <v>4.45</v>
      </c>
      <c r="M93" s="62">
        <v>42089</v>
      </c>
      <c r="N93" s="78">
        <v>1982.46</v>
      </c>
      <c r="O93" s="57">
        <f t="shared" si="6"/>
        <v>62.863211862</v>
      </c>
      <c r="Q93" s="58">
        <f t="shared" si="3"/>
        <v>4.5</v>
      </c>
      <c r="R93" s="59"/>
      <c r="S93" s="59">
        <f t="shared" si="5"/>
        <v>-0.22999999999998977</v>
      </c>
    </row>
    <row r="94" spans="1:19" s="6" customFormat="1" ht="18" customHeight="1">
      <c r="A94" s="60">
        <v>2559</v>
      </c>
      <c r="B94" s="20">
        <v>200.55</v>
      </c>
      <c r="C94" s="79">
        <v>1535.5</v>
      </c>
      <c r="D94" s="62">
        <v>42597</v>
      </c>
      <c r="E94" s="83">
        <v>199.672</v>
      </c>
      <c r="F94" s="79">
        <v>1303.2</v>
      </c>
      <c r="G94" s="62">
        <v>42598</v>
      </c>
      <c r="H94" s="20">
        <v>191.85</v>
      </c>
      <c r="I94" s="79">
        <v>3.05</v>
      </c>
      <c r="J94" s="62">
        <v>42458</v>
      </c>
      <c r="K94" s="80">
        <v>191.852</v>
      </c>
      <c r="L94" s="79">
        <v>3.05</v>
      </c>
      <c r="M94" s="62">
        <v>42458</v>
      </c>
      <c r="N94" s="78">
        <v>2926.24</v>
      </c>
      <c r="O94" s="81">
        <f t="shared" si="6"/>
        <v>92.79019252799999</v>
      </c>
      <c r="Q94" s="58">
        <f t="shared" si="3"/>
        <v>8.350000000000023</v>
      </c>
      <c r="R94" s="58"/>
      <c r="S94" s="58">
        <f t="shared" si="5"/>
        <v>-0.3499999999999943</v>
      </c>
    </row>
    <row r="95" spans="1:19" s="6" customFormat="1" ht="18" customHeight="1">
      <c r="A95" s="120">
        <v>2560</v>
      </c>
      <c r="B95" s="121">
        <v>198.57</v>
      </c>
      <c r="C95" s="122">
        <v>965</v>
      </c>
      <c r="D95" s="123">
        <v>42934</v>
      </c>
      <c r="E95" s="124">
        <v>198.047</v>
      </c>
      <c r="F95" s="122">
        <v>863.5</v>
      </c>
      <c r="G95" s="123">
        <v>42934</v>
      </c>
      <c r="H95" s="121">
        <v>191.87</v>
      </c>
      <c r="I95" s="125">
        <v>3.48</v>
      </c>
      <c r="J95" s="123">
        <v>42826</v>
      </c>
      <c r="K95" s="124">
        <v>191.908</v>
      </c>
      <c r="L95" s="125">
        <v>4.54</v>
      </c>
      <c r="M95" s="123">
        <v>42826</v>
      </c>
      <c r="N95" s="126">
        <v>2935.65</v>
      </c>
      <c r="O95" s="127">
        <v>93.088580805</v>
      </c>
      <c r="P95" s="128"/>
      <c r="Q95" s="128">
        <v>6.37</v>
      </c>
      <c r="R95" s="128"/>
      <c r="S95" s="128">
        <v>-0.3299999999999841</v>
      </c>
    </row>
    <row r="96" spans="1:19" s="6" customFormat="1" ht="18" customHeight="1">
      <c r="A96" s="120">
        <v>2561</v>
      </c>
      <c r="B96" s="121">
        <v>200.62</v>
      </c>
      <c r="C96" s="122">
        <v>1570.1</v>
      </c>
      <c r="D96" s="123">
        <v>43330</v>
      </c>
      <c r="E96" s="124">
        <v>200.518</v>
      </c>
      <c r="F96" s="122">
        <v>1544.6</v>
      </c>
      <c r="G96" s="123">
        <v>43330</v>
      </c>
      <c r="H96" s="121">
        <v>191.84</v>
      </c>
      <c r="I96" s="125">
        <v>3.58</v>
      </c>
      <c r="J96" s="123">
        <v>241877</v>
      </c>
      <c r="K96" s="124">
        <v>191.844</v>
      </c>
      <c r="L96" s="125">
        <v>3.58</v>
      </c>
      <c r="M96" s="123">
        <v>241878</v>
      </c>
      <c r="N96" s="126">
        <v>4128.1</v>
      </c>
      <c r="O96" s="127">
        <v>130.90081257</v>
      </c>
      <c r="P96" s="128"/>
      <c r="Q96" s="129">
        <v>8.420000000000016</v>
      </c>
      <c r="R96" s="128"/>
      <c r="S96" s="128">
        <v>-0.3599999999999852</v>
      </c>
    </row>
    <row r="97" spans="1:19" s="6" customFormat="1" ht="18" customHeight="1">
      <c r="A97" s="93"/>
      <c r="B97" s="20"/>
      <c r="C97" s="79"/>
      <c r="D97" s="94"/>
      <c r="E97" s="83"/>
      <c r="F97" s="79"/>
      <c r="G97" s="95"/>
      <c r="H97" s="20"/>
      <c r="I97" s="79"/>
      <c r="J97" s="94"/>
      <c r="K97" s="80"/>
      <c r="L97" s="79"/>
      <c r="M97" s="95"/>
      <c r="N97" s="78"/>
      <c r="O97" s="81"/>
      <c r="Q97" s="58"/>
      <c r="R97" s="58"/>
      <c r="S97" s="58"/>
    </row>
    <row r="98" spans="1:19" ht="18" customHeight="1">
      <c r="A98" s="93"/>
      <c r="B98" s="20"/>
      <c r="C98" s="79"/>
      <c r="D98" s="94"/>
      <c r="E98" s="83"/>
      <c r="F98" s="79"/>
      <c r="G98" s="95"/>
      <c r="H98" s="20"/>
      <c r="I98" s="79"/>
      <c r="J98" s="94"/>
      <c r="K98" s="80"/>
      <c r="L98" s="79"/>
      <c r="M98" s="95"/>
      <c r="N98" s="78"/>
      <c r="O98" s="81"/>
      <c r="Q98" s="59"/>
      <c r="R98" s="59"/>
      <c r="S98" s="59"/>
    </row>
    <row r="99" spans="1:19" ht="18" customHeight="1">
      <c r="A99" s="93"/>
      <c r="B99" s="20"/>
      <c r="C99" s="79"/>
      <c r="D99" s="94"/>
      <c r="E99" s="83"/>
      <c r="F99" s="79"/>
      <c r="G99" s="95"/>
      <c r="H99" s="20"/>
      <c r="I99" s="79"/>
      <c r="J99" s="94"/>
      <c r="K99" s="80"/>
      <c r="L99" s="79"/>
      <c r="M99" s="95"/>
      <c r="N99" s="78"/>
      <c r="O99" s="81"/>
      <c r="Q99" s="59"/>
      <c r="R99" s="59"/>
      <c r="S99" s="59"/>
    </row>
    <row r="100" spans="1:19" ht="18" customHeight="1">
      <c r="A100" s="93"/>
      <c r="B100" s="20"/>
      <c r="C100" s="79"/>
      <c r="D100" s="94"/>
      <c r="E100" s="83"/>
      <c r="F100" s="79"/>
      <c r="G100" s="95"/>
      <c r="H100" s="20"/>
      <c r="I100" s="79"/>
      <c r="J100" s="94"/>
      <c r="K100" s="80"/>
      <c r="L100" s="79"/>
      <c r="M100" s="95"/>
      <c r="N100" s="78"/>
      <c r="O100" s="81"/>
      <c r="Q100" s="59"/>
      <c r="R100" s="59"/>
      <c r="S100" s="59"/>
    </row>
    <row r="101" spans="1:19" ht="18" customHeight="1">
      <c r="A101" s="93"/>
      <c r="B101" s="20"/>
      <c r="C101" s="79"/>
      <c r="D101" s="94"/>
      <c r="E101" s="83"/>
      <c r="F101" s="79"/>
      <c r="G101" s="95"/>
      <c r="H101" s="20"/>
      <c r="I101" s="79"/>
      <c r="J101" s="94"/>
      <c r="K101" s="80"/>
      <c r="L101" s="79"/>
      <c r="M101" s="95"/>
      <c r="N101" s="78"/>
      <c r="O101" s="81"/>
      <c r="Q101" s="59"/>
      <c r="R101" s="59"/>
      <c r="S101" s="59"/>
    </row>
    <row r="102" spans="1:19" ht="21.75">
      <c r="A102" s="93"/>
      <c r="B102" s="20"/>
      <c r="C102" s="79"/>
      <c r="D102" s="94"/>
      <c r="E102" s="83"/>
      <c r="F102" s="79"/>
      <c r="G102" s="95"/>
      <c r="H102" s="20"/>
      <c r="I102" s="79"/>
      <c r="J102" s="94"/>
      <c r="K102" s="80"/>
      <c r="L102" s="79"/>
      <c r="M102" s="95"/>
      <c r="N102" s="78"/>
      <c r="O102" s="81"/>
      <c r="Q102" s="59"/>
      <c r="R102" s="59"/>
      <c r="S102" s="59"/>
    </row>
    <row r="103" spans="1:19" ht="21.75">
      <c r="A103" s="93"/>
      <c r="B103" s="20"/>
      <c r="C103" s="79"/>
      <c r="D103" s="94"/>
      <c r="E103" s="83"/>
      <c r="F103" s="79"/>
      <c r="G103" s="95"/>
      <c r="H103" s="20"/>
      <c r="I103" s="79"/>
      <c r="J103" s="94"/>
      <c r="K103" s="80"/>
      <c r="L103" s="79"/>
      <c r="M103" s="95"/>
      <c r="N103" s="78"/>
      <c r="O103" s="81"/>
      <c r="Q103" s="59"/>
      <c r="R103" s="59"/>
      <c r="S103" s="59"/>
    </row>
    <row r="104" spans="1:19" ht="21.75">
      <c r="A104" s="93"/>
      <c r="B104" s="96"/>
      <c r="C104" s="97"/>
      <c r="D104" s="98" t="s">
        <v>24</v>
      </c>
      <c r="E104" s="99"/>
      <c r="F104" s="100"/>
      <c r="G104" s="101"/>
      <c r="H104" s="96"/>
      <c r="I104" s="100"/>
      <c r="J104" s="102"/>
      <c r="K104" s="103"/>
      <c r="L104" s="100"/>
      <c r="M104" s="101"/>
      <c r="N104" s="104"/>
      <c r="O104" s="105"/>
      <c r="Q104" s="59"/>
      <c r="R104" s="59"/>
      <c r="S104" s="59"/>
    </row>
    <row r="105" spans="1:19" ht="21.75">
      <c r="A105" s="93"/>
      <c r="B105" s="96"/>
      <c r="C105" s="97"/>
      <c r="D105" s="102"/>
      <c r="E105" s="106" t="s">
        <v>22</v>
      </c>
      <c r="F105" s="97"/>
      <c r="G105" s="105"/>
      <c r="H105" s="96"/>
      <c r="I105" s="100"/>
      <c r="J105" s="107"/>
      <c r="K105" s="99"/>
      <c r="L105" s="100"/>
      <c r="M105" s="101"/>
      <c r="N105" s="104"/>
      <c r="O105" s="105"/>
      <c r="Q105" s="59"/>
      <c r="R105" s="59"/>
      <c r="S105" s="59"/>
    </row>
    <row r="106" spans="1:19" ht="21.75">
      <c r="A106" s="93"/>
      <c r="B106" s="96"/>
      <c r="C106" s="97"/>
      <c r="D106" s="108"/>
      <c r="E106" s="106" t="s">
        <v>23</v>
      </c>
      <c r="F106" s="97"/>
      <c r="G106" s="109"/>
      <c r="H106" s="96"/>
      <c r="I106" s="97"/>
      <c r="J106" s="108"/>
      <c r="K106" s="103"/>
      <c r="L106" s="97"/>
      <c r="M106" s="109"/>
      <c r="N106" s="104"/>
      <c r="O106" s="105"/>
      <c r="Q106" s="59"/>
      <c r="R106" s="59"/>
      <c r="S106" s="59"/>
    </row>
    <row r="107" spans="1:19" ht="21.75">
      <c r="A107" s="110"/>
      <c r="B107" s="111"/>
      <c r="C107" s="112"/>
      <c r="D107" s="113"/>
      <c r="E107" s="114"/>
      <c r="F107" s="112"/>
      <c r="G107" s="115"/>
      <c r="H107" s="111"/>
      <c r="I107" s="112"/>
      <c r="J107" s="113"/>
      <c r="K107" s="116"/>
      <c r="L107" s="112"/>
      <c r="M107" s="115"/>
      <c r="N107" s="117"/>
      <c r="O107" s="118"/>
      <c r="Q107" s="59"/>
      <c r="R107" s="59"/>
      <c r="S107" s="59"/>
    </row>
    <row r="108" spans="17:19" ht="21.75">
      <c r="Q108" s="59"/>
      <c r="R108" s="59"/>
      <c r="S108" s="59"/>
    </row>
    <row r="109" spans="17:19" ht="21.75">
      <c r="Q109" s="59"/>
      <c r="R109" s="59"/>
      <c r="S109" s="59"/>
    </row>
    <row r="110" spans="17:19" ht="23.25">
      <c r="Q110" s="119"/>
      <c r="R110" s="119"/>
      <c r="S110" s="119"/>
    </row>
    <row r="111" spans="17:19" ht="23.25">
      <c r="Q111" s="119"/>
      <c r="R111" s="119"/>
      <c r="S111" s="11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2010-11-30T01:51:33Z</cp:lastPrinted>
  <dcterms:created xsi:type="dcterms:W3CDTF">1994-01-31T08:04:27Z</dcterms:created>
  <dcterms:modified xsi:type="dcterms:W3CDTF">2019-06-14T01:47:31Z</dcterms:modified>
  <cp:category/>
  <cp:version/>
  <cp:contentType/>
  <cp:contentStatus/>
</cp:coreProperties>
</file>