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13A" sheetId="1" r:id="rId1"/>
    <sheet name="ปริมาณน้ำสูงสุด" sheetId="2" r:id="rId2"/>
    <sheet name="ปริมาณน้ำต่ำสุด" sheetId="3" r:id="rId3"/>
    <sheet name="Data N.13A" sheetId="4" r:id="rId4"/>
  </sheets>
  <definedNames>
    <definedName name="Print_Area_MI">#REF!</definedName>
    <definedName name="_xlnm.Print_Titles" localSheetId="3">'Data N.13A'!$1:$8</definedName>
  </definedNames>
  <calcPr fullCalcOnLoad="1"/>
</workbook>
</file>

<file path=xl/sharedStrings.xml><?xml version="1.0" encoding="utf-8"?>
<sst xmlns="http://schemas.openxmlformats.org/spreadsheetml/2006/main" count="51" uniqueCount="22">
  <si>
    <t xml:space="preserve">       ปริมาณน้ำรายปี</t>
  </si>
  <si>
    <t xml:space="preserve"> </t>
  </si>
  <si>
    <t>สถานี : N.13A  แม่น้ำน่าน บ้านบุญนาค  อ.เวียงสา จ.น่าน</t>
  </si>
  <si>
    <t>พื้นที่รับน้ำ  8705  ตร.กม.</t>
  </si>
  <si>
    <t>ตลิ่งฝั่งซ้าย 190.547 ม.(ร.ท.ก.) ตลิ่งฝั่งขวา 191.338  ม.(ร.ท.ก.)ท้องน้ำ 174.594 ม.(ร.ท.ก.) ศูนย์เสาระดับน้ำ 177.40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</si>
  <si>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</si>
  <si>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</si>
  <si>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</si>
  <si>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</si>
  <si>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</si>
  <si>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</si>
  <si>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</si>
  <si>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</si>
  <si>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</si>
  <si>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</si>
  <si>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</si>
  <si>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</si>
  <si>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</si>
  <si>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</si>
  <si>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_</t>
  </si>
  <si>
    <t>2. ปี 2552 สำรวจปริมาณน้ำไม่ตรงแนวสำรวจ ไม่นำมาประมวลสถิติ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</si>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</sst>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_(&quot;฿&quot;* #,##0.00_);_(&quot;฿&quot;* \(#,##0.00\);_(&quot;฿&quot;* &quot;-&quot;??_);_(@_)"/>
    <numFmt numFmtId="186" formatCode="_(&quot;฿&quot;* #,##0_);_(&quot;฿&quot;* \(#,##0\);_(&quot;฿&quot;* &quot;-&quot;_);_(@_)"/>
  </numFmts>
  <fonts count="6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5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5.5"/>
      <color indexed="12"/>
      <name val="TH SarabunPSK"/>
      <family val="2"/>
    </font>
    <font>
      <sz val="15.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" applyNumberFormat="0" applyAlignment="0" applyProtection="0"/>
    <xf numFmtId="0" fontId="55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1" applyNumberFormat="0" applyAlignment="0" applyProtection="0"/>
    <xf numFmtId="0" fontId="62" fillId="0" borderId="6" applyNumberFormat="0" applyFill="0" applyAlignment="0" applyProtection="0"/>
    <xf numFmtId="0" fontId="63" fillId="40" borderId="0" applyNumberFormat="0" applyBorder="0" applyAlignment="0" applyProtection="0"/>
    <xf numFmtId="0" fontId="0" fillId="41" borderId="7" applyNumberFormat="0" applyFont="0" applyAlignment="0" applyProtection="0"/>
    <xf numFmtId="0" fontId="64" fillId="36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78" fontId="0" fillId="0" borderId="0" xfId="0" applyAlignment="1">
      <alignment/>
    </xf>
    <xf numFmtId="0" fontId="0" fillId="0" borderId="0" xfId="92" applyFont="1">
      <alignment/>
      <protection/>
    </xf>
    <xf numFmtId="181" fontId="23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181" fontId="0" fillId="0" borderId="0" xfId="92" applyNumberFormat="1" applyFont="1" applyAlignment="1">
      <alignment horizontal="centerContinuous"/>
      <protection/>
    </xf>
    <xf numFmtId="0" fontId="24" fillId="0" borderId="0" xfId="92" applyFont="1">
      <alignment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181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181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181" fontId="0" fillId="0" borderId="0" xfId="92" applyNumberFormat="1" applyFont="1">
      <alignment/>
      <protection/>
    </xf>
    <xf numFmtId="0" fontId="23" fillId="0" borderId="0" xfId="92" applyFont="1" applyAlignment="1">
      <alignment horizontal="left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0" fontId="23" fillId="0" borderId="0" xfId="92" applyFont="1">
      <alignment/>
      <protection/>
    </xf>
    <xf numFmtId="181" fontId="23" fillId="0" borderId="0" xfId="92" applyNumberFormat="1" applyFont="1">
      <alignment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 applyAlignment="1">
      <alignment horizontal="center"/>
      <protection/>
    </xf>
    <xf numFmtId="183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23" fillId="0" borderId="0" xfId="92" applyNumberFormat="1" applyFont="1" applyAlignment="1">
      <alignment horizontal="left"/>
      <protection/>
    </xf>
    <xf numFmtId="2" fontId="23" fillId="0" borderId="0" xfId="92" applyNumberFormat="1" applyFont="1" applyAlignment="1">
      <alignment horizontal="center"/>
      <protection/>
    </xf>
    <xf numFmtId="0" fontId="23" fillId="0" borderId="19" xfId="92" applyFont="1" applyBorder="1" applyAlignment="1">
      <alignment horizontal="center"/>
      <protection/>
    </xf>
    <xf numFmtId="2" fontId="23" fillId="0" borderId="20" xfId="92" applyNumberFormat="1" applyFont="1" applyBorder="1" applyAlignment="1">
      <alignment horizontal="centerContinuous"/>
      <protection/>
    </xf>
    <xf numFmtId="0" fontId="23" fillId="0" borderId="20" xfId="92" applyFont="1" applyBorder="1" applyAlignment="1">
      <alignment horizontal="centerContinuous"/>
      <protection/>
    </xf>
    <xf numFmtId="181" fontId="23" fillId="0" borderId="20" xfId="92" applyNumberFormat="1" applyFont="1" applyBorder="1" applyAlignment="1">
      <alignment horizontal="centerContinuous"/>
      <protection/>
    </xf>
    <xf numFmtId="181" fontId="23" fillId="0" borderId="21" xfId="92" applyNumberFormat="1" applyFont="1" applyBorder="1" applyAlignment="1">
      <alignment horizontal="centerContinuous"/>
      <protection/>
    </xf>
    <xf numFmtId="181" fontId="23" fillId="0" borderId="22" xfId="92" applyNumberFormat="1" applyFont="1" applyBorder="1" applyAlignment="1">
      <alignment horizontal="centerContinuous"/>
      <protection/>
    </xf>
    <xf numFmtId="2" fontId="23" fillId="0" borderId="23" xfId="92" applyNumberFormat="1" applyFont="1" applyBorder="1" applyAlignment="1">
      <alignment horizontal="centerContinuous"/>
      <protection/>
    </xf>
    <xf numFmtId="2" fontId="23" fillId="0" borderId="24" xfId="92" applyNumberFormat="1" applyFont="1" applyBorder="1" applyAlignment="1">
      <alignment horizontal="centerContinuous"/>
      <protection/>
    </xf>
    <xf numFmtId="2" fontId="24" fillId="0" borderId="0" xfId="92" applyNumberFormat="1" applyFont="1">
      <alignment/>
      <protection/>
    </xf>
    <xf numFmtId="0" fontId="23" fillId="0" borderId="25" xfId="92" applyFont="1" applyBorder="1" applyAlignment="1">
      <alignment horizontal="center"/>
      <protection/>
    </xf>
    <xf numFmtId="2" fontId="23" fillId="0" borderId="26" xfId="92" applyNumberFormat="1" applyFont="1" applyBorder="1" applyAlignment="1">
      <alignment horizontal="centerContinuous"/>
      <protection/>
    </xf>
    <xf numFmtId="0" fontId="23" fillId="0" borderId="27" xfId="92" applyFont="1" applyBorder="1" applyAlignment="1">
      <alignment horizontal="centerContinuous"/>
      <protection/>
    </xf>
    <xf numFmtId="181" fontId="23" fillId="0" borderId="26" xfId="92" applyNumberFormat="1" applyFont="1" applyBorder="1" applyAlignment="1">
      <alignment horizontal="centerContinuous"/>
      <protection/>
    </xf>
    <xf numFmtId="0" fontId="23" fillId="0" borderId="26" xfId="92" applyFont="1" applyBorder="1" applyAlignment="1">
      <alignment horizontal="centerContinuous"/>
      <protection/>
    </xf>
    <xf numFmtId="181" fontId="23" fillId="0" borderId="28" xfId="92" applyNumberFormat="1" applyFont="1" applyBorder="1" applyAlignment="1">
      <alignment horizontal="centerContinuous"/>
      <protection/>
    </xf>
    <xf numFmtId="2" fontId="23" fillId="0" borderId="27" xfId="92" applyNumberFormat="1" applyFont="1" applyBorder="1" applyAlignment="1">
      <alignment horizontal="centerContinuous"/>
      <protection/>
    </xf>
    <xf numFmtId="2" fontId="23" fillId="0" borderId="25" xfId="92" applyNumberFormat="1" applyFont="1" applyBorder="1" applyAlignment="1">
      <alignment horizontal="center"/>
      <protection/>
    </xf>
    <xf numFmtId="2" fontId="23" fillId="0" borderId="29" xfId="92" applyNumberFormat="1" applyFont="1" applyBorder="1">
      <alignment/>
      <protection/>
    </xf>
    <xf numFmtId="181" fontId="23" fillId="0" borderId="29" xfId="92" applyNumberFormat="1" applyFont="1" applyBorder="1" applyAlignment="1">
      <alignment horizontal="center"/>
      <protection/>
    </xf>
    <xf numFmtId="2" fontId="23" fillId="0" borderId="29" xfId="92" applyNumberFormat="1" applyFont="1" applyBorder="1" applyAlignment="1">
      <alignment horizontal="left"/>
      <protection/>
    </xf>
    <xf numFmtId="2" fontId="23" fillId="0" borderId="29" xfId="92" applyNumberFormat="1" applyFont="1" applyBorder="1" applyAlignment="1">
      <alignment horizontal="center"/>
      <protection/>
    </xf>
    <xf numFmtId="181" fontId="23" fillId="0" borderId="25" xfId="92" applyNumberFormat="1" applyFont="1" applyBorder="1" applyAlignment="1">
      <alignment horizontal="center"/>
      <protection/>
    </xf>
    <xf numFmtId="0" fontId="23" fillId="0" borderId="28" xfId="92" applyFont="1" applyBorder="1">
      <alignment/>
      <protection/>
    </xf>
    <xf numFmtId="2" fontId="23" fillId="0" borderId="26" xfId="92" applyNumberFormat="1" applyFont="1" applyBorder="1">
      <alignment/>
      <protection/>
    </xf>
    <xf numFmtId="2" fontId="23" fillId="0" borderId="26" xfId="92" applyNumberFormat="1" applyFont="1" applyBorder="1" applyAlignment="1">
      <alignment horizontal="center"/>
      <protection/>
    </xf>
    <xf numFmtId="181" fontId="23" fillId="0" borderId="26" xfId="92" applyNumberFormat="1" applyFont="1" applyBorder="1" applyAlignment="1">
      <alignment horizontal="right"/>
      <protection/>
    </xf>
    <xf numFmtId="181" fontId="23" fillId="0" borderId="26" xfId="92" applyNumberFormat="1" applyFont="1" applyBorder="1" applyAlignment="1">
      <alignment horizontal="center"/>
      <protection/>
    </xf>
    <xf numFmtId="181" fontId="23" fillId="0" borderId="28" xfId="92" applyNumberFormat="1" applyFont="1" applyBorder="1">
      <alignment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182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82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7" xfId="92" applyNumberFormat="1" applyFont="1" applyBorder="1" applyAlignment="1">
      <alignment horizontal="right"/>
      <protection/>
    </xf>
    <xf numFmtId="182" fontId="0" fillId="0" borderId="36" xfId="92" applyNumberFormat="1" applyFont="1" applyBorder="1" applyAlignment="1">
      <alignment horizontal="right"/>
      <protection/>
    </xf>
    <xf numFmtId="4" fontId="0" fillId="0" borderId="0" xfId="92" applyNumberFormat="1" applyFont="1" applyBorder="1" applyAlignment="1">
      <alignment horizontal="right"/>
      <protection/>
    </xf>
    <xf numFmtId="2" fontId="0" fillId="49" borderId="37" xfId="92" applyNumberFormat="1" applyFont="1" applyFill="1" applyBorder="1" applyAlignment="1">
      <alignment horizontal="right"/>
      <protection/>
    </xf>
    <xf numFmtId="2" fontId="0" fillId="49" borderId="31" xfId="92" applyNumberFormat="1" applyFont="1" applyFill="1" applyBorder="1" applyAlignment="1">
      <alignment horizontal="right"/>
      <protection/>
    </xf>
    <xf numFmtId="4" fontId="0" fillId="0" borderId="30" xfId="92" applyNumberFormat="1" applyFont="1" applyBorder="1" applyAlignment="1">
      <alignment horizontal="right"/>
      <protection/>
    </xf>
    <xf numFmtId="4" fontId="0" fillId="0" borderId="0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2" fontId="0" fillId="0" borderId="30" xfId="92" applyNumberFormat="1" applyFont="1" applyBorder="1">
      <alignment/>
      <protection/>
    </xf>
    <xf numFmtId="2" fontId="0" fillId="0" borderId="31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4" fontId="0" fillId="0" borderId="30" xfId="92" applyNumberFormat="1" applyFont="1" applyBorder="1">
      <alignment/>
      <protection/>
    </xf>
    <xf numFmtId="0" fontId="0" fillId="0" borderId="37" xfId="92" applyFont="1" applyBorder="1">
      <alignment/>
      <protection/>
    </xf>
    <xf numFmtId="0" fontId="0" fillId="0" borderId="30" xfId="92" applyFont="1" applyBorder="1">
      <alignment/>
      <protection/>
    </xf>
    <xf numFmtId="0" fontId="0" fillId="0" borderId="31" xfId="92" applyFont="1" applyBorder="1">
      <alignment/>
      <protection/>
    </xf>
    <xf numFmtId="182" fontId="0" fillId="0" borderId="32" xfId="92" applyNumberFormat="1" applyFont="1" applyBorder="1">
      <alignment/>
      <protection/>
    </xf>
    <xf numFmtId="182" fontId="0" fillId="0" borderId="36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181" fontId="0" fillId="0" borderId="32" xfId="92" applyNumberFormat="1" applyFont="1" applyBorder="1">
      <alignment/>
      <protection/>
    </xf>
    <xf numFmtId="181" fontId="0" fillId="0" borderId="36" xfId="92" applyNumberFormat="1" applyFont="1" applyBorder="1">
      <alignment/>
      <protection/>
    </xf>
    <xf numFmtId="181" fontId="26" fillId="0" borderId="38" xfId="92" applyNumberFormat="1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9" xfId="92" applyNumberFormat="1" applyFont="1" applyBorder="1">
      <alignment/>
      <protection/>
    </xf>
    <xf numFmtId="1" fontId="25" fillId="0" borderId="38" xfId="92" applyNumberFormat="1" applyFont="1" applyBorder="1">
      <alignment/>
      <protection/>
    </xf>
    <xf numFmtId="181" fontId="0" fillId="0" borderId="40" xfId="92" applyNumberFormat="1" applyFont="1" applyBorder="1">
      <alignment/>
      <protection/>
    </xf>
    <xf numFmtId="0" fontId="0" fillId="0" borderId="41" xfId="92" applyFont="1" applyBorder="1">
      <alignment/>
      <protection/>
    </xf>
    <xf numFmtId="2" fontId="0" fillId="0" borderId="38" xfId="92" applyNumberFormat="1" applyFont="1" applyBorder="1">
      <alignment/>
      <protection/>
    </xf>
    <xf numFmtId="181" fontId="0" fillId="0" borderId="42" xfId="92" applyNumberFormat="1" applyFont="1" applyBorder="1">
      <alignment/>
      <protection/>
    </xf>
    <xf numFmtId="0" fontId="0" fillId="0" borderId="39" xfId="92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1" xfId="92" applyNumberFormat="1" applyFont="1" applyBorder="1">
      <alignment/>
      <protection/>
    </xf>
    <xf numFmtId="2" fontId="0" fillId="0" borderId="42" xfId="92" applyNumberFormat="1" applyFont="1" applyBorder="1">
      <alignment/>
      <protection/>
    </xf>
    <xf numFmtId="1" fontId="25" fillId="0" borderId="0" xfId="92" applyNumberFormat="1" applyFont="1" applyBorder="1">
      <alignment/>
      <protection/>
    </xf>
    <xf numFmtId="0" fontId="0" fillId="0" borderId="25" xfId="91" applyFont="1" applyBorder="1">
      <alignment/>
      <protection/>
    </xf>
    <xf numFmtId="2" fontId="0" fillId="0" borderId="30" xfId="91" applyNumberFormat="1" applyFont="1" applyBorder="1">
      <alignment/>
      <protection/>
    </xf>
    <xf numFmtId="4" fontId="0" fillId="0" borderId="31" xfId="91" applyNumberFormat="1" applyFont="1" applyBorder="1">
      <alignment/>
      <protection/>
    </xf>
    <xf numFmtId="182" fontId="0" fillId="0" borderId="32" xfId="91" applyNumberFormat="1" applyFont="1" applyBorder="1" applyAlignment="1">
      <alignment horizontal="right"/>
      <protection/>
    </xf>
    <xf numFmtId="2" fontId="0" fillId="0" borderId="37" xfId="91" applyNumberFormat="1" applyFont="1" applyBorder="1">
      <alignment/>
      <protection/>
    </xf>
    <xf numFmtId="182" fontId="0" fillId="0" borderId="36" xfId="91" applyNumberFormat="1" applyFont="1" applyBorder="1" applyAlignment="1">
      <alignment horizontal="right"/>
      <protection/>
    </xf>
    <xf numFmtId="2" fontId="0" fillId="0" borderId="31" xfId="91" applyNumberFormat="1" applyFont="1" applyBorder="1">
      <alignment/>
      <protection/>
    </xf>
    <xf numFmtId="182" fontId="0" fillId="0" borderId="32" xfId="91" applyNumberFormat="1" applyFont="1" applyBorder="1">
      <alignment/>
      <protection/>
    </xf>
    <xf numFmtId="182" fontId="0" fillId="0" borderId="36" xfId="91" applyNumberFormat="1" applyFont="1" applyBorder="1">
      <alignment/>
      <protection/>
    </xf>
    <xf numFmtId="4" fontId="0" fillId="0" borderId="30" xfId="91" applyNumberFormat="1" applyFont="1" applyBorder="1">
      <alignment/>
      <protection/>
    </xf>
    <xf numFmtId="2" fontId="0" fillId="0" borderId="36" xfId="91" applyNumberFormat="1" applyFont="1" applyBorder="1">
      <alignment/>
      <protection/>
    </xf>
    <xf numFmtId="0" fontId="24" fillId="0" borderId="0" xfId="91" applyFont="1">
      <alignment/>
      <protection/>
    </xf>
    <xf numFmtId="0" fontId="0" fillId="0" borderId="25" xfId="92" applyFont="1" applyBorder="1">
      <alignment/>
      <protection/>
    </xf>
    <xf numFmtId="2" fontId="0" fillId="0" borderId="30" xfId="92" applyNumberFormat="1" applyFont="1" applyBorder="1">
      <alignment/>
      <protection/>
    </xf>
    <xf numFmtId="2" fontId="0" fillId="0" borderId="31" xfId="92" applyNumberFormat="1" applyFont="1" applyBorder="1">
      <alignment/>
      <protection/>
    </xf>
    <xf numFmtId="0" fontId="0" fillId="0" borderId="37" xfId="92" applyFont="1" applyBorder="1">
      <alignment/>
      <protection/>
    </xf>
    <xf numFmtId="182" fontId="0" fillId="0" borderId="36" xfId="92" applyNumberFormat="1" applyFont="1" applyBorder="1">
      <alignment/>
      <protection/>
    </xf>
    <xf numFmtId="0" fontId="0" fillId="0" borderId="30" xfId="92" applyFont="1" applyBorder="1">
      <alignment/>
      <protection/>
    </xf>
    <xf numFmtId="182" fontId="0" fillId="0" borderId="32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0" fontId="24" fillId="0" borderId="0" xfId="92" applyFont="1">
      <alignment/>
      <protection/>
    </xf>
    <xf numFmtId="0" fontId="24" fillId="0" borderId="0" xfId="92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N.13A" xfId="91"/>
    <cellStyle name="ปกติ_H41N13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-0.00225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5"/>
          <c:y val="0.19075"/>
          <c:w val="0.827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N.13A'!$Q$9:$Q$43</c:f>
              <c:numCache>
                <c:ptCount val="35"/>
                <c:pt idx="0">
                  <c:v>7.909999999999997</c:v>
                </c:pt>
                <c:pt idx="1">
                  <c:v>5.530000000000001</c:v>
                </c:pt>
                <c:pt idx="2">
                  <c:v>4.579999999999984</c:v>
                </c:pt>
                <c:pt idx="3">
                  <c:v>6.189999999999998</c:v>
                </c:pt>
                <c:pt idx="4">
                  <c:v>4.019999999999982</c:v>
                </c:pt>
                <c:pt idx="5">
                  <c:v>5.239999999999981</c:v>
                </c:pt>
                <c:pt idx="6">
                  <c:v>6.319999999999993</c:v>
                </c:pt>
                <c:pt idx="7">
                  <c:v>10.310000000000002</c:v>
                </c:pt>
                <c:pt idx="8">
                  <c:v>11.349999999999994</c:v>
                </c:pt>
                <c:pt idx="9">
                  <c:v>6.090000000000003</c:v>
                </c:pt>
                <c:pt idx="10">
                  <c:v>6.530000000000001</c:v>
                </c:pt>
                <c:pt idx="11">
                  <c:v>5.659999999999997</c:v>
                </c:pt>
                <c:pt idx="12">
                  <c:v>8.069999999999993</c:v>
                </c:pt>
                <c:pt idx="13">
                  <c:v>7.930000000000007</c:v>
                </c:pt>
                <c:pt idx="14">
                  <c:v>9.090000000000003</c:v>
                </c:pt>
                <c:pt idx="15">
                  <c:v>6.47999999999999</c:v>
                </c:pt>
                <c:pt idx="16">
                  <c:v>6.969999999999999</c:v>
                </c:pt>
                <c:pt idx="17">
                  <c:v>8.099999999999994</c:v>
                </c:pt>
                <c:pt idx="18">
                  <c:v>7.430000000000007</c:v>
                </c:pt>
                <c:pt idx="19">
                  <c:v>10.25</c:v>
                </c:pt>
                <c:pt idx="20">
                  <c:v>5.659999999999997</c:v>
                </c:pt>
                <c:pt idx="21">
                  <c:v>8.129999999999995</c:v>
                </c:pt>
                <c:pt idx="22">
                  <c:v>5.75</c:v>
                </c:pt>
                <c:pt idx="23">
                  <c:v>8.299999999999983</c:v>
                </c:pt>
                <c:pt idx="24">
                  <c:v>10.469999999999999</c:v>
                </c:pt>
                <c:pt idx="25">
                  <c:v>6.460000000000008</c:v>
                </c:pt>
                <c:pt idx="26">
                  <c:v>7.150000000000006</c:v>
                </c:pt>
                <c:pt idx="27">
                  <c:v>6.430000000000007</c:v>
                </c:pt>
                <c:pt idx="28">
                  <c:v>5.060000000000002</c:v>
                </c:pt>
                <c:pt idx="29">
                  <c:v>9.269999999999982</c:v>
                </c:pt>
                <c:pt idx="30">
                  <c:v>8.449999999999989</c:v>
                </c:pt>
                <c:pt idx="31">
                  <c:v>9.219999999999999</c:v>
                </c:pt>
                <c:pt idx="32">
                  <c:v>6.969999999999999</c:v>
                </c:pt>
                <c:pt idx="33">
                  <c:v>9.949999999999989</c:v>
                </c:pt>
                <c:pt idx="34">
                  <c:v>6.099999999999994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N.13A'!$R$9:$R$43</c:f>
              <c:numCache>
                <c:ptCount val="35"/>
                <c:pt idx="1">
                  <c:v>0.6999999999999886</c:v>
                </c:pt>
                <c:pt idx="2">
                  <c:v>0.38999999999998636</c:v>
                </c:pt>
                <c:pt idx="3">
                  <c:v>0.7199999999999989</c:v>
                </c:pt>
                <c:pt idx="4">
                  <c:v>0.710000000000008</c:v>
                </c:pt>
                <c:pt idx="5">
                  <c:v>0.6500000000000057</c:v>
                </c:pt>
                <c:pt idx="6">
                  <c:v>0.6999999999999886</c:v>
                </c:pt>
                <c:pt idx="7">
                  <c:v>0.710000000000008</c:v>
                </c:pt>
                <c:pt idx="8">
                  <c:v>0.7199999999999989</c:v>
                </c:pt>
                <c:pt idx="9">
                  <c:v>0.789999999999992</c:v>
                </c:pt>
                <c:pt idx="10">
                  <c:v>0.789999999999992</c:v>
                </c:pt>
                <c:pt idx="11">
                  <c:v>0.7299999999999898</c:v>
                </c:pt>
                <c:pt idx="12">
                  <c:v>0.75</c:v>
                </c:pt>
                <c:pt idx="13">
                  <c:v>0.5699999999999932</c:v>
                </c:pt>
                <c:pt idx="14">
                  <c:v>0.6399999999999864</c:v>
                </c:pt>
                <c:pt idx="15">
                  <c:v>0.5999999999999943</c:v>
                </c:pt>
                <c:pt idx="16">
                  <c:v>0.539999999999992</c:v>
                </c:pt>
                <c:pt idx="17">
                  <c:v>0.5300000000000011</c:v>
                </c:pt>
                <c:pt idx="18">
                  <c:v>0.5199999999999818</c:v>
                </c:pt>
                <c:pt idx="19">
                  <c:v>0.4899999999999807</c:v>
                </c:pt>
                <c:pt idx="20">
                  <c:v>0.4399999999999977</c:v>
                </c:pt>
                <c:pt idx="21">
                  <c:v>0.46000000000000796</c:v>
                </c:pt>
                <c:pt idx="22">
                  <c:v>0.4000000000000057</c:v>
                </c:pt>
                <c:pt idx="23">
                  <c:v>0.4300000000000068</c:v>
                </c:pt>
                <c:pt idx="24">
                  <c:v>0.4099999999999966</c:v>
                </c:pt>
                <c:pt idx="25">
                  <c:v>0.37000000000000455</c:v>
                </c:pt>
                <c:pt idx="26">
                  <c:v>0.3400000000000034</c:v>
                </c:pt>
                <c:pt idx="27">
                  <c:v>0.4899999999999807</c:v>
                </c:pt>
                <c:pt idx="28">
                  <c:v>0.4000000000000057</c:v>
                </c:pt>
                <c:pt idx="29">
                  <c:v>0.1699999999999875</c:v>
                </c:pt>
                <c:pt idx="30">
                  <c:v>-0.5</c:v>
                </c:pt>
                <c:pt idx="31">
                  <c:v>-0.5300000000000011</c:v>
                </c:pt>
                <c:pt idx="32">
                  <c:v>-0.5300000000000011</c:v>
                </c:pt>
                <c:pt idx="33">
                  <c:v>-0.21999999999999886</c:v>
                </c:pt>
                <c:pt idx="34">
                  <c:v>-0.21999999999999886</c:v>
                </c:pt>
              </c:numCache>
            </c:numRef>
          </c:val>
        </c:ser>
        <c:overlap val="100"/>
        <c:gapWidth val="50"/>
        <c:axId val="13514168"/>
        <c:axId val="54518649"/>
      </c:barChart>
      <c:catAx>
        <c:axId val="13514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518649"/>
        <c:crossesAt val="-1"/>
        <c:auto val="1"/>
        <c:lblOffset val="100"/>
        <c:tickLblSkip val="2"/>
        <c:noMultiLvlLbl val="0"/>
      </c:catAx>
      <c:valAx>
        <c:axId val="54518649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514168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256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3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725"/>
          <c:w val="0.856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N.13A'!$C$9:$C$43</c:f>
              <c:numCache>
                <c:ptCount val="35"/>
                <c:pt idx="0">
                  <c:v>2129.6</c:v>
                </c:pt>
                <c:pt idx="1">
                  <c:v>1512</c:v>
                </c:pt>
                <c:pt idx="2">
                  <c:v>828.6</c:v>
                </c:pt>
                <c:pt idx="3">
                  <c:v>1248.3</c:v>
                </c:pt>
                <c:pt idx="4">
                  <c:v>730</c:v>
                </c:pt>
                <c:pt idx="5">
                  <c:v>1269</c:v>
                </c:pt>
                <c:pt idx="6">
                  <c:v>1386</c:v>
                </c:pt>
                <c:pt idx="7">
                  <c:v>3195</c:v>
                </c:pt>
                <c:pt idx="8">
                  <c:v>4153</c:v>
                </c:pt>
                <c:pt idx="9">
                  <c:v>1940.6</c:v>
                </c:pt>
                <c:pt idx="10">
                  <c:v>2053.25</c:v>
                </c:pt>
                <c:pt idx="11">
                  <c:v>1634.4</c:v>
                </c:pt>
                <c:pt idx="12">
                  <c:v>2505.9</c:v>
                </c:pt>
                <c:pt idx="13">
                  <c:v>2493.2</c:v>
                </c:pt>
                <c:pt idx="14">
                  <c:v>2796.09</c:v>
                </c:pt>
                <c:pt idx="15">
                  <c:v>2296</c:v>
                </c:pt>
                <c:pt idx="16">
                  <c:v>2274.4</c:v>
                </c:pt>
                <c:pt idx="17">
                  <c:v>1832.5</c:v>
                </c:pt>
                <c:pt idx="18">
                  <c:v>2107.8</c:v>
                </c:pt>
                <c:pt idx="19">
                  <c:v>3034.75</c:v>
                </c:pt>
                <c:pt idx="20">
                  <c:v>1490.7</c:v>
                </c:pt>
                <c:pt idx="21">
                  <c:v>2355.8</c:v>
                </c:pt>
                <c:pt idx="22">
                  <c:v>651</c:v>
                </c:pt>
                <c:pt idx="23">
                  <c:v>3115</c:v>
                </c:pt>
                <c:pt idx="24">
                  <c:v>3593.7</c:v>
                </c:pt>
                <c:pt idx="25">
                  <c:v>1540.6</c:v>
                </c:pt>
                <c:pt idx="26">
                  <c:v>1632.5</c:v>
                </c:pt>
                <c:pt idx="27">
                  <c:v>1592.54</c:v>
                </c:pt>
                <c:pt idx="28">
                  <c:v>1094.5</c:v>
                </c:pt>
                <c:pt idx="29">
                  <c:v>2354.5</c:v>
                </c:pt>
                <c:pt idx="30">
                  <c:v>2154</c:v>
                </c:pt>
                <c:pt idx="31">
                  <c:v>2463.7</c:v>
                </c:pt>
                <c:pt idx="32">
                  <c:v>1937.1</c:v>
                </c:pt>
                <c:pt idx="33">
                  <c:v>3288.5</c:v>
                </c:pt>
                <c:pt idx="34">
                  <c:v>1430</c:v>
                </c:pt>
              </c:numCache>
            </c:numRef>
          </c:val>
        </c:ser>
        <c:gapWidth val="50"/>
        <c:axId val="20905794"/>
        <c:axId val="53934419"/>
      </c:barChart>
      <c:catAx>
        <c:axId val="209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0905794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3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6725"/>
          <c:w val="0.856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N.13A'!$A$9:$A$43</c:f>
              <c:numCache>
                <c:ptCount val="35"/>
                <c:pt idx="0">
                  <c:v>2530</c:v>
                </c:pt>
                <c:pt idx="1">
                  <c:v>2531</c:v>
                </c:pt>
                <c:pt idx="2">
                  <c:v>2532</c:v>
                </c:pt>
                <c:pt idx="3">
                  <c:v>2533</c:v>
                </c:pt>
                <c:pt idx="4">
                  <c:v>2534</c:v>
                </c:pt>
                <c:pt idx="5">
                  <c:v>2535</c:v>
                </c:pt>
                <c:pt idx="6">
                  <c:v>2536</c:v>
                </c:pt>
                <c:pt idx="7">
                  <c:v>2537</c:v>
                </c:pt>
                <c:pt idx="8">
                  <c:v>2538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'Data N.13A'!$I$9:$I$43</c:f>
              <c:numCache>
                <c:ptCount val="35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10.6</c:v>
                </c:pt>
                <c:pt idx="4">
                  <c:v>7.46</c:v>
                </c:pt>
                <c:pt idx="5">
                  <c:v>4.5</c:v>
                </c:pt>
                <c:pt idx="6">
                  <c:v>9.5</c:v>
                </c:pt>
                <c:pt idx="7">
                  <c:v>13.8</c:v>
                </c:pt>
                <c:pt idx="8">
                  <c:v>14.4</c:v>
                </c:pt>
                <c:pt idx="9">
                  <c:v>19.4</c:v>
                </c:pt>
                <c:pt idx="10">
                  <c:v>19.1</c:v>
                </c:pt>
                <c:pt idx="11">
                  <c:v>13.8</c:v>
                </c:pt>
                <c:pt idx="12">
                  <c:v>14</c:v>
                </c:pt>
                <c:pt idx="13">
                  <c:v>11.4</c:v>
                </c:pt>
                <c:pt idx="14">
                  <c:v>19</c:v>
                </c:pt>
                <c:pt idx="15">
                  <c:v>14</c:v>
                </c:pt>
                <c:pt idx="16">
                  <c:v>14.6</c:v>
                </c:pt>
                <c:pt idx="17">
                  <c:v>16.5</c:v>
                </c:pt>
                <c:pt idx="18">
                  <c:v>13</c:v>
                </c:pt>
                <c:pt idx="19">
                  <c:v>17.95</c:v>
                </c:pt>
                <c:pt idx="20">
                  <c:v>12</c:v>
                </c:pt>
                <c:pt idx="21">
                  <c:v>14</c:v>
                </c:pt>
                <c:pt idx="22">
                  <c:v>3.6</c:v>
                </c:pt>
                <c:pt idx="23">
                  <c:v>5.35</c:v>
                </c:pt>
                <c:pt idx="24">
                  <c:v>14.3</c:v>
                </c:pt>
                <c:pt idx="25">
                  <c:v>32.4</c:v>
                </c:pt>
                <c:pt idx="26">
                  <c:v>28.2</c:v>
                </c:pt>
                <c:pt idx="27">
                  <c:v>29</c:v>
                </c:pt>
                <c:pt idx="28">
                  <c:v>12</c:v>
                </c:pt>
                <c:pt idx="29">
                  <c:v>8.72</c:v>
                </c:pt>
                <c:pt idx="30">
                  <c:v>10.47</c:v>
                </c:pt>
                <c:pt idx="31">
                  <c:v>29.9</c:v>
                </c:pt>
                <c:pt idx="32">
                  <c:v>30.6</c:v>
                </c:pt>
                <c:pt idx="33">
                  <c:v>5.48</c:v>
                </c:pt>
                <c:pt idx="34">
                  <c:v>13.6</c:v>
                </c:pt>
              </c:numCache>
            </c:numRef>
          </c:val>
        </c:ser>
        <c:gapWidth val="50"/>
        <c:axId val="15647724"/>
        <c:axId val="6611789"/>
      </c:barChart>
      <c:cat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15647724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37">
      <selection activeCell="I53" sqref="I53"/>
    </sheetView>
  </sheetViews>
  <sheetFormatPr defaultColWidth="8.66015625" defaultRowHeight="21"/>
  <cols>
    <col min="1" max="1" width="5.83203125" style="1" customWidth="1"/>
    <col min="2" max="2" width="8" style="7" customWidth="1"/>
    <col min="3" max="3" width="9.16015625" style="7" customWidth="1"/>
    <col min="4" max="4" width="7.16015625" style="12" customWidth="1"/>
    <col min="5" max="5" width="7.83203125" style="1" customWidth="1"/>
    <col min="6" max="6" width="9.33203125" style="7" customWidth="1"/>
    <col min="7" max="7" width="7.16015625" style="12" customWidth="1"/>
    <col min="8" max="8" width="8" style="7" customWidth="1"/>
    <col min="9" max="9" width="9.16015625" style="7" customWidth="1"/>
    <col min="10" max="10" width="7.5" style="12" customWidth="1"/>
    <col min="11" max="11" width="7.5" style="7" customWidth="1"/>
    <col min="12" max="12" width="8.83203125" style="7" customWidth="1"/>
    <col min="13" max="13" width="7.66015625" style="12" customWidth="1"/>
    <col min="14" max="14" width="9.5" style="1" customWidth="1"/>
    <col min="15" max="15" width="7.66015625" style="1" customWidth="1"/>
    <col min="16" max="36" width="8.66015625" style="5" customWidth="1"/>
    <col min="37" max="37" width="9.66015625" style="5" customWidth="1"/>
    <col min="38" max="16384" width="8.66015625" style="5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6"/>
      <c r="D2" s="8"/>
      <c r="E2" s="7"/>
      <c r="G2" s="8"/>
      <c r="I2" s="9"/>
      <c r="J2" s="10"/>
      <c r="K2" s="11"/>
      <c r="L2" s="11"/>
      <c r="N2" s="7"/>
      <c r="O2" s="7"/>
    </row>
    <row r="3" spans="1:37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AJ3" s="20"/>
      <c r="AK3" s="21"/>
    </row>
    <row r="4" spans="1:37" ht="22.5" customHeight="1">
      <c r="A4" s="13" t="s">
        <v>4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AJ4" s="20">
        <v>32482</v>
      </c>
      <c r="AK4" s="21">
        <v>4683.91</v>
      </c>
    </row>
    <row r="5" spans="1:37" ht="21.75">
      <c r="A5" s="24"/>
      <c r="B5" s="25" t="s">
        <v>5</v>
      </c>
      <c r="C5" s="26"/>
      <c r="D5" s="27"/>
      <c r="E5" s="25"/>
      <c r="F5" s="25"/>
      <c r="G5" s="28"/>
      <c r="H5" s="28" t="s">
        <v>6</v>
      </c>
      <c r="I5" s="25"/>
      <c r="J5" s="27"/>
      <c r="K5" s="25"/>
      <c r="L5" s="25"/>
      <c r="M5" s="29"/>
      <c r="N5" s="30" t="s">
        <v>7</v>
      </c>
      <c r="O5" s="31"/>
      <c r="Q5" s="32">
        <v>177.4</v>
      </c>
      <c r="S5" s="32"/>
      <c r="AJ5" s="20">
        <v>32849</v>
      </c>
      <c r="AK5" s="21">
        <v>3345.76</v>
      </c>
    </row>
    <row r="6" spans="1:37" ht="21.75">
      <c r="A6" s="33" t="s">
        <v>8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1</v>
      </c>
      <c r="O6" s="34"/>
      <c r="AJ6" s="20">
        <v>33216</v>
      </c>
      <c r="AK6" s="21">
        <v>3732.5</v>
      </c>
    </row>
    <row r="7" spans="1:37" s="32" customFormat="1" ht="21.75">
      <c r="A7" s="40" t="s">
        <v>11</v>
      </c>
      <c r="B7" s="41" t="s">
        <v>12</v>
      </c>
      <c r="C7" s="41" t="s">
        <v>13</v>
      </c>
      <c r="D7" s="42" t="s">
        <v>14</v>
      </c>
      <c r="E7" s="43" t="s">
        <v>12</v>
      </c>
      <c r="F7" s="41" t="s">
        <v>13</v>
      </c>
      <c r="G7" s="42" t="s">
        <v>14</v>
      </c>
      <c r="H7" s="41" t="s">
        <v>12</v>
      </c>
      <c r="I7" s="43" t="s">
        <v>13</v>
      </c>
      <c r="J7" s="42" t="s">
        <v>14</v>
      </c>
      <c r="K7" s="44" t="s">
        <v>12</v>
      </c>
      <c r="L7" s="44" t="s">
        <v>13</v>
      </c>
      <c r="M7" s="45" t="s">
        <v>14</v>
      </c>
      <c r="N7" s="41" t="s">
        <v>13</v>
      </c>
      <c r="O7" s="44" t="s">
        <v>15</v>
      </c>
      <c r="AJ7" s="20">
        <v>33583</v>
      </c>
      <c r="AK7" s="21">
        <v>3533.17</v>
      </c>
    </row>
    <row r="8" spans="1:37" ht="21.75">
      <c r="A8" s="46"/>
      <c r="B8" s="47" t="s">
        <v>16</v>
      </c>
      <c r="C8" s="48" t="s">
        <v>17</v>
      </c>
      <c r="D8" s="49"/>
      <c r="E8" s="47" t="s">
        <v>16</v>
      </c>
      <c r="F8" s="48" t="s">
        <v>17</v>
      </c>
      <c r="G8" s="49"/>
      <c r="H8" s="47" t="s">
        <v>16</v>
      </c>
      <c r="I8" s="48" t="s">
        <v>17</v>
      </c>
      <c r="J8" s="50"/>
      <c r="K8" s="47" t="s">
        <v>16</v>
      </c>
      <c r="L8" s="48" t="s">
        <v>17</v>
      </c>
      <c r="M8" s="51"/>
      <c r="N8" s="47" t="s">
        <v>18</v>
      </c>
      <c r="O8" s="47" t="s">
        <v>17</v>
      </c>
      <c r="Q8" s="116" t="s">
        <v>5</v>
      </c>
      <c r="R8" s="116" t="s">
        <v>6</v>
      </c>
      <c r="AJ8" s="20">
        <v>33950</v>
      </c>
      <c r="AK8" s="21">
        <v>2976.68</v>
      </c>
    </row>
    <row r="9" spans="1:37" ht="18" customHeight="1">
      <c r="A9" s="52">
        <v>2530</v>
      </c>
      <c r="B9" s="53">
        <v>185.31</v>
      </c>
      <c r="C9" s="54">
        <v>2129.6</v>
      </c>
      <c r="D9" s="55">
        <v>34571</v>
      </c>
      <c r="E9" s="56">
        <v>184.94</v>
      </c>
      <c r="F9" s="57">
        <v>2007.5</v>
      </c>
      <c r="G9" s="58">
        <v>34571</v>
      </c>
      <c r="H9" s="53" t="s">
        <v>19</v>
      </c>
      <c r="I9" s="54" t="s">
        <v>19</v>
      </c>
      <c r="J9" s="55" t="s">
        <v>19</v>
      </c>
      <c r="K9" s="56"/>
      <c r="L9" s="57" t="s">
        <v>19</v>
      </c>
      <c r="M9" s="58" t="s">
        <v>19</v>
      </c>
      <c r="N9" s="53" t="s">
        <v>19</v>
      </c>
      <c r="O9" s="59" t="s">
        <v>19</v>
      </c>
      <c r="Q9" s="7">
        <f>B9-Q$5</f>
        <v>7.909999999999997</v>
      </c>
      <c r="R9" s="11"/>
      <c r="AJ9" s="20">
        <v>34317</v>
      </c>
      <c r="AK9" s="21">
        <v>3542.31</v>
      </c>
    </row>
    <row r="10" spans="1:37" ht="18" customHeight="1">
      <c r="A10" s="60">
        <v>2531</v>
      </c>
      <c r="B10" s="53">
        <v>182.93</v>
      </c>
      <c r="C10" s="54">
        <v>1512</v>
      </c>
      <c r="D10" s="55">
        <v>34558</v>
      </c>
      <c r="E10" s="61">
        <v>182.81</v>
      </c>
      <c r="F10" s="54">
        <v>1445.5</v>
      </c>
      <c r="G10" s="62">
        <v>34558</v>
      </c>
      <c r="H10" s="53">
        <v>178.1</v>
      </c>
      <c r="I10" s="54">
        <v>10</v>
      </c>
      <c r="J10" s="55">
        <v>34429</v>
      </c>
      <c r="K10" s="61">
        <v>178.1</v>
      </c>
      <c r="L10" s="54">
        <v>10</v>
      </c>
      <c r="M10" s="62">
        <v>34429</v>
      </c>
      <c r="N10" s="53">
        <v>4683.91</v>
      </c>
      <c r="O10" s="59">
        <v>148.52538092700001</v>
      </c>
      <c r="Q10" s="7">
        <f aca="true" t="shared" si="0" ref="Q10:Q42">B10-Q$5</f>
        <v>5.530000000000001</v>
      </c>
      <c r="R10" s="11">
        <f aca="true" t="shared" si="1" ref="R10:R42">H10-Q$5</f>
        <v>0.6999999999999886</v>
      </c>
      <c r="AJ10" s="20">
        <v>34684</v>
      </c>
      <c r="AK10" s="21">
        <v>9582.02</v>
      </c>
    </row>
    <row r="11" spans="1:37" ht="18" customHeight="1">
      <c r="A11" s="60">
        <v>2532</v>
      </c>
      <c r="B11" s="53">
        <v>181.98</v>
      </c>
      <c r="C11" s="54">
        <v>828.6</v>
      </c>
      <c r="D11" s="55">
        <v>34561</v>
      </c>
      <c r="E11" s="61">
        <v>181.87</v>
      </c>
      <c r="F11" s="54">
        <v>798.9</v>
      </c>
      <c r="G11" s="62">
        <v>34561</v>
      </c>
      <c r="H11" s="53">
        <v>177.79</v>
      </c>
      <c r="I11" s="54" t="s">
        <v>19</v>
      </c>
      <c r="J11" s="55">
        <v>37400</v>
      </c>
      <c r="K11" s="61">
        <v>178.08</v>
      </c>
      <c r="L11" s="54">
        <v>7.84</v>
      </c>
      <c r="M11" s="62">
        <v>34445</v>
      </c>
      <c r="N11" s="53">
        <v>3345.76</v>
      </c>
      <c r="O11" s="59">
        <v>106.09304587199999</v>
      </c>
      <c r="Q11" s="7">
        <f t="shared" si="0"/>
        <v>4.579999999999984</v>
      </c>
      <c r="R11" s="11">
        <f t="shared" si="1"/>
        <v>0.38999999999998636</v>
      </c>
      <c r="AJ11" s="20">
        <v>35051</v>
      </c>
      <c r="AK11" s="63">
        <v>11328.82</v>
      </c>
    </row>
    <row r="12" spans="1:37" ht="18" customHeight="1">
      <c r="A12" s="60">
        <v>2533</v>
      </c>
      <c r="B12" s="53">
        <v>183.59</v>
      </c>
      <c r="C12" s="54">
        <v>1248.3</v>
      </c>
      <c r="D12" s="55">
        <v>34546</v>
      </c>
      <c r="E12" s="61">
        <v>183.51</v>
      </c>
      <c r="F12" s="54">
        <v>1226.7</v>
      </c>
      <c r="G12" s="62">
        <v>34546</v>
      </c>
      <c r="H12" s="53">
        <v>178.12</v>
      </c>
      <c r="I12" s="54">
        <v>10.6</v>
      </c>
      <c r="J12" s="55">
        <v>34448</v>
      </c>
      <c r="K12" s="61">
        <v>178.12</v>
      </c>
      <c r="L12" s="54">
        <v>10.6</v>
      </c>
      <c r="M12" s="62">
        <v>34448</v>
      </c>
      <c r="N12" s="53">
        <v>3732.5</v>
      </c>
      <c r="O12" s="59">
        <v>118.35645524999997</v>
      </c>
      <c r="Q12" s="7">
        <f t="shared" si="0"/>
        <v>6.189999999999998</v>
      </c>
      <c r="R12" s="11">
        <f t="shared" si="1"/>
        <v>0.7199999999999989</v>
      </c>
      <c r="AJ12" s="20">
        <v>35418</v>
      </c>
      <c r="AK12" s="21">
        <v>7442.43</v>
      </c>
    </row>
    <row r="13" spans="1:37" ht="18" customHeight="1">
      <c r="A13" s="60">
        <v>2534</v>
      </c>
      <c r="B13" s="53">
        <v>181.42</v>
      </c>
      <c r="C13" s="54">
        <v>730</v>
      </c>
      <c r="D13" s="55">
        <v>34573</v>
      </c>
      <c r="E13" s="61">
        <v>181.3</v>
      </c>
      <c r="F13" s="54">
        <v>700</v>
      </c>
      <c r="G13" s="62">
        <v>34573</v>
      </c>
      <c r="H13" s="53">
        <v>178.11</v>
      </c>
      <c r="I13" s="54">
        <v>7.46</v>
      </c>
      <c r="J13" s="55">
        <v>34443</v>
      </c>
      <c r="K13" s="61">
        <v>178.11</v>
      </c>
      <c r="L13" s="54">
        <v>7.46</v>
      </c>
      <c r="M13" s="62">
        <v>34443</v>
      </c>
      <c r="N13" s="53">
        <v>3533.17</v>
      </c>
      <c r="O13" s="59">
        <v>112.03576074899999</v>
      </c>
      <c r="Q13" s="7">
        <f t="shared" si="0"/>
        <v>4.019999999999982</v>
      </c>
      <c r="R13" s="11">
        <f t="shared" si="1"/>
        <v>0.710000000000008</v>
      </c>
      <c r="AJ13" s="20">
        <v>35785</v>
      </c>
      <c r="AK13" s="21">
        <v>6350.98</v>
      </c>
    </row>
    <row r="14" spans="1:37" ht="18" customHeight="1">
      <c r="A14" s="60">
        <v>2535</v>
      </c>
      <c r="B14" s="53">
        <v>182.64</v>
      </c>
      <c r="C14" s="54">
        <v>1269</v>
      </c>
      <c r="D14" s="55">
        <v>34538</v>
      </c>
      <c r="E14" s="61">
        <v>182.25</v>
      </c>
      <c r="F14" s="54">
        <v>1132.5</v>
      </c>
      <c r="G14" s="62">
        <v>34538</v>
      </c>
      <c r="H14" s="53">
        <v>178.05</v>
      </c>
      <c r="I14" s="54">
        <v>4.5</v>
      </c>
      <c r="J14" s="55">
        <v>34464</v>
      </c>
      <c r="K14" s="61">
        <v>178.05</v>
      </c>
      <c r="L14" s="54">
        <v>4.5</v>
      </c>
      <c r="M14" s="62">
        <v>34464</v>
      </c>
      <c r="N14" s="53">
        <v>2976.68</v>
      </c>
      <c r="O14" s="59">
        <v>94.389629796</v>
      </c>
      <c r="Q14" s="7">
        <f t="shared" si="0"/>
        <v>5.239999999999981</v>
      </c>
      <c r="R14" s="11">
        <f t="shared" si="1"/>
        <v>0.6500000000000057</v>
      </c>
      <c r="AJ14" s="20">
        <v>36152</v>
      </c>
      <c r="AK14" s="21">
        <v>4388.89</v>
      </c>
    </row>
    <row r="15" spans="1:37" ht="18" customHeight="1">
      <c r="A15" s="60">
        <v>2536</v>
      </c>
      <c r="B15" s="53">
        <v>183.72</v>
      </c>
      <c r="C15" s="54">
        <v>1386</v>
      </c>
      <c r="D15" s="55">
        <v>34529</v>
      </c>
      <c r="E15" s="61">
        <v>183.72</v>
      </c>
      <c r="F15" s="54">
        <v>1386</v>
      </c>
      <c r="G15" s="62">
        <v>34529</v>
      </c>
      <c r="H15" s="53">
        <v>178.1</v>
      </c>
      <c r="I15" s="54">
        <v>9.5</v>
      </c>
      <c r="J15" s="55">
        <v>34415</v>
      </c>
      <c r="K15" s="61">
        <v>178.1</v>
      </c>
      <c r="L15" s="54">
        <v>9.5</v>
      </c>
      <c r="M15" s="62">
        <v>34412</v>
      </c>
      <c r="N15" s="53">
        <v>3542.31</v>
      </c>
      <c r="O15" s="59">
        <v>112.3</v>
      </c>
      <c r="Q15" s="7">
        <f t="shared" si="0"/>
        <v>6.319999999999993</v>
      </c>
      <c r="R15" s="11">
        <f t="shared" si="1"/>
        <v>0.6999999999999886</v>
      </c>
      <c r="AJ15" s="20">
        <v>36519</v>
      </c>
      <c r="AK15" s="21">
        <v>8939.2</v>
      </c>
    </row>
    <row r="16" spans="1:37" ht="18" customHeight="1">
      <c r="A16" s="60">
        <v>2537</v>
      </c>
      <c r="B16" s="53">
        <v>187.71</v>
      </c>
      <c r="C16" s="54">
        <v>3195</v>
      </c>
      <c r="D16" s="55">
        <v>36373</v>
      </c>
      <c r="E16" s="61">
        <v>187.4</v>
      </c>
      <c r="F16" s="54">
        <v>3043</v>
      </c>
      <c r="G16" s="62">
        <v>36373</v>
      </c>
      <c r="H16" s="53">
        <v>178.11</v>
      </c>
      <c r="I16" s="54">
        <v>13.8</v>
      </c>
      <c r="J16" s="55">
        <v>36287</v>
      </c>
      <c r="K16" s="61">
        <v>178.11</v>
      </c>
      <c r="L16" s="54">
        <v>13.8</v>
      </c>
      <c r="M16" s="62">
        <v>36286</v>
      </c>
      <c r="N16" s="53">
        <v>9582.02</v>
      </c>
      <c r="O16" s="59">
        <v>303.8</v>
      </c>
      <c r="Q16" s="7">
        <f t="shared" si="0"/>
        <v>10.310000000000002</v>
      </c>
      <c r="R16" s="11">
        <f t="shared" si="1"/>
        <v>0.710000000000008</v>
      </c>
      <c r="AJ16" s="20">
        <v>36886</v>
      </c>
      <c r="AK16" s="21">
        <v>8416.79</v>
      </c>
    </row>
    <row r="17" spans="1:37" ht="18" customHeight="1">
      <c r="A17" s="60">
        <v>2538</v>
      </c>
      <c r="B17" s="64">
        <v>188.75</v>
      </c>
      <c r="C17" s="65">
        <v>4153</v>
      </c>
      <c r="D17" s="55">
        <v>35674</v>
      </c>
      <c r="E17" s="61">
        <v>188.67</v>
      </c>
      <c r="F17" s="54">
        <v>4109.8</v>
      </c>
      <c r="G17" s="62">
        <v>35674</v>
      </c>
      <c r="H17" s="53">
        <v>178.12</v>
      </c>
      <c r="I17" s="54">
        <v>14.4</v>
      </c>
      <c r="J17" s="55">
        <v>36275</v>
      </c>
      <c r="K17" s="61">
        <v>178.13</v>
      </c>
      <c r="L17" s="54">
        <v>14.4</v>
      </c>
      <c r="M17" s="62">
        <v>35544</v>
      </c>
      <c r="N17" s="66">
        <v>11328.82</v>
      </c>
      <c r="O17" s="59">
        <v>358.3</v>
      </c>
      <c r="Q17" s="7">
        <f t="shared" si="0"/>
        <v>11.349999999999994</v>
      </c>
      <c r="R17" s="11">
        <f t="shared" si="1"/>
        <v>0.7199999999999989</v>
      </c>
      <c r="AJ17" s="20">
        <v>37253</v>
      </c>
      <c r="AK17" s="63">
        <v>11232.79</v>
      </c>
    </row>
    <row r="18" spans="1:37" ht="18" customHeight="1">
      <c r="A18" s="60">
        <v>2539</v>
      </c>
      <c r="B18" s="53">
        <v>183.49</v>
      </c>
      <c r="C18" s="54">
        <v>1940.6</v>
      </c>
      <c r="D18" s="55">
        <v>36396</v>
      </c>
      <c r="E18" s="61">
        <v>183.32</v>
      </c>
      <c r="F18" s="54">
        <v>1848.8</v>
      </c>
      <c r="G18" s="62">
        <v>36396</v>
      </c>
      <c r="H18" s="53">
        <v>178.19</v>
      </c>
      <c r="I18" s="54">
        <v>19.4</v>
      </c>
      <c r="J18" s="55">
        <v>36264</v>
      </c>
      <c r="K18" s="61">
        <v>178.19</v>
      </c>
      <c r="L18" s="54">
        <v>19.4</v>
      </c>
      <c r="M18" s="62">
        <v>36264</v>
      </c>
      <c r="N18" s="53">
        <v>7442.43</v>
      </c>
      <c r="O18" s="59">
        <v>236</v>
      </c>
      <c r="Q18" s="7">
        <f t="shared" si="0"/>
        <v>6.090000000000003</v>
      </c>
      <c r="R18" s="11">
        <f t="shared" si="1"/>
        <v>0.789999999999992</v>
      </c>
      <c r="AJ18" s="20">
        <v>37620</v>
      </c>
      <c r="AK18" s="63">
        <v>11403.6</v>
      </c>
    </row>
    <row r="19" spans="1:37" ht="18" customHeight="1">
      <c r="A19" s="60">
        <v>2540</v>
      </c>
      <c r="B19" s="53">
        <v>183.93</v>
      </c>
      <c r="C19" s="54">
        <v>2053.25</v>
      </c>
      <c r="D19" s="55">
        <v>35676</v>
      </c>
      <c r="E19" s="61">
        <v>183.86</v>
      </c>
      <c r="F19" s="54">
        <v>2023.5</v>
      </c>
      <c r="G19" s="62">
        <v>36406</v>
      </c>
      <c r="H19" s="53">
        <v>178.19</v>
      </c>
      <c r="I19" s="54">
        <v>19.1</v>
      </c>
      <c r="J19" s="55">
        <v>36243</v>
      </c>
      <c r="K19" s="61">
        <v>178.19</v>
      </c>
      <c r="L19" s="54">
        <v>19.1</v>
      </c>
      <c r="M19" s="62">
        <v>36243</v>
      </c>
      <c r="N19" s="53">
        <v>6350.98</v>
      </c>
      <c r="O19" s="59">
        <v>201.4</v>
      </c>
      <c r="Q19" s="7">
        <f t="shared" si="0"/>
        <v>6.530000000000001</v>
      </c>
      <c r="R19" s="11">
        <f t="shared" si="1"/>
        <v>0.789999999999992</v>
      </c>
      <c r="AJ19" s="20">
        <v>37622</v>
      </c>
      <c r="AK19" s="21">
        <v>8375.12</v>
      </c>
    </row>
    <row r="20" spans="1:37" ht="18" customHeight="1">
      <c r="A20" s="60">
        <v>2541</v>
      </c>
      <c r="B20" s="53">
        <v>183.06</v>
      </c>
      <c r="C20" s="54">
        <v>1634.4</v>
      </c>
      <c r="D20" s="55">
        <v>36049</v>
      </c>
      <c r="E20" s="61">
        <v>182.88</v>
      </c>
      <c r="F20" s="54">
        <v>1564.2</v>
      </c>
      <c r="G20" s="62">
        <v>36049</v>
      </c>
      <c r="H20" s="53">
        <v>178.13</v>
      </c>
      <c r="I20" s="54">
        <v>13.8</v>
      </c>
      <c r="J20" s="55">
        <v>36239</v>
      </c>
      <c r="K20" s="61">
        <v>178.13</v>
      </c>
      <c r="L20" s="54">
        <v>13.8</v>
      </c>
      <c r="M20" s="62">
        <v>36239</v>
      </c>
      <c r="N20" s="53">
        <v>4388.89</v>
      </c>
      <c r="O20" s="59">
        <v>139.2</v>
      </c>
      <c r="Q20" s="7">
        <f t="shared" si="0"/>
        <v>5.659999999999997</v>
      </c>
      <c r="R20" s="11">
        <f t="shared" si="1"/>
        <v>0.7299999999999898</v>
      </c>
      <c r="AJ20" s="20">
        <v>37988</v>
      </c>
      <c r="AK20" s="21">
        <v>8728.01</v>
      </c>
    </row>
    <row r="21" spans="1:37" ht="18" customHeight="1">
      <c r="A21" s="60">
        <v>2542</v>
      </c>
      <c r="B21" s="53">
        <v>185.47</v>
      </c>
      <c r="C21" s="54">
        <v>2505.9</v>
      </c>
      <c r="D21" s="55">
        <v>37147</v>
      </c>
      <c r="E21" s="61">
        <v>185.31</v>
      </c>
      <c r="F21" s="54">
        <v>2447</v>
      </c>
      <c r="G21" s="62">
        <v>37147</v>
      </c>
      <c r="H21" s="53">
        <v>178.15</v>
      </c>
      <c r="I21" s="54">
        <v>14</v>
      </c>
      <c r="J21" s="55">
        <v>36985</v>
      </c>
      <c r="K21" s="61">
        <v>178.15</v>
      </c>
      <c r="L21" s="54">
        <v>14</v>
      </c>
      <c r="M21" s="62">
        <v>36985</v>
      </c>
      <c r="N21" s="53">
        <v>8939.2</v>
      </c>
      <c r="O21" s="59">
        <v>283</v>
      </c>
      <c r="Q21" s="7">
        <f t="shared" si="0"/>
        <v>8.069999999999993</v>
      </c>
      <c r="R21" s="11">
        <f t="shared" si="1"/>
        <v>0.75</v>
      </c>
      <c r="AJ21" s="20">
        <v>38354</v>
      </c>
      <c r="AK21" s="21">
        <v>8075.376</v>
      </c>
    </row>
    <row r="22" spans="1:37" ht="18" customHeight="1">
      <c r="A22" s="60">
        <v>2543</v>
      </c>
      <c r="B22" s="53">
        <v>185.33</v>
      </c>
      <c r="C22" s="54">
        <v>2493.2</v>
      </c>
      <c r="D22" s="55">
        <v>37086</v>
      </c>
      <c r="E22" s="61">
        <v>185.29</v>
      </c>
      <c r="F22" s="54">
        <v>2474.2</v>
      </c>
      <c r="G22" s="62">
        <v>37086</v>
      </c>
      <c r="H22" s="53">
        <v>177.97</v>
      </c>
      <c r="I22" s="54">
        <v>11.4</v>
      </c>
      <c r="J22" s="55">
        <v>37005</v>
      </c>
      <c r="K22" s="61">
        <v>178</v>
      </c>
      <c r="L22" s="54">
        <v>13</v>
      </c>
      <c r="M22" s="62">
        <v>37005</v>
      </c>
      <c r="N22" s="53">
        <v>8416.79</v>
      </c>
      <c r="O22" s="59">
        <v>266.9</v>
      </c>
      <c r="Q22" s="7">
        <f t="shared" si="0"/>
        <v>7.930000000000007</v>
      </c>
      <c r="R22" s="11">
        <f t="shared" si="1"/>
        <v>0.5699999999999932</v>
      </c>
      <c r="AJ22" s="20">
        <v>38720</v>
      </c>
      <c r="AK22" s="21">
        <v>8356.132800000001</v>
      </c>
    </row>
    <row r="23" spans="1:37" ht="18" customHeight="1">
      <c r="A23" s="60">
        <v>2544</v>
      </c>
      <c r="B23" s="53">
        <v>186.49</v>
      </c>
      <c r="C23" s="54">
        <v>2796.09</v>
      </c>
      <c r="D23" s="55">
        <v>37480</v>
      </c>
      <c r="E23" s="61">
        <v>185.79</v>
      </c>
      <c r="F23" s="54">
        <v>2526.2</v>
      </c>
      <c r="G23" s="62">
        <v>37480</v>
      </c>
      <c r="H23" s="53">
        <v>178.04</v>
      </c>
      <c r="I23" s="54">
        <v>19</v>
      </c>
      <c r="J23" s="55">
        <v>37372</v>
      </c>
      <c r="K23" s="61">
        <v>178.04</v>
      </c>
      <c r="L23" s="54">
        <v>18.1</v>
      </c>
      <c r="M23" s="62">
        <v>37376</v>
      </c>
      <c r="N23" s="66">
        <v>11232.79</v>
      </c>
      <c r="O23" s="59">
        <v>356.2</v>
      </c>
      <c r="Q23" s="7">
        <f t="shared" si="0"/>
        <v>9.090000000000003</v>
      </c>
      <c r="R23" s="11">
        <f t="shared" si="1"/>
        <v>0.6399999999999864</v>
      </c>
      <c r="AJ23" s="20">
        <v>39086</v>
      </c>
      <c r="AK23" s="21">
        <v>6048.8</v>
      </c>
    </row>
    <row r="24" spans="1:37" ht="18" customHeight="1">
      <c r="A24" s="60">
        <v>2545</v>
      </c>
      <c r="B24" s="53">
        <v>183.88</v>
      </c>
      <c r="C24" s="54">
        <v>2296</v>
      </c>
      <c r="D24" s="55">
        <v>37460</v>
      </c>
      <c r="E24" s="61">
        <v>183.78</v>
      </c>
      <c r="F24" s="54">
        <v>2251</v>
      </c>
      <c r="G24" s="62">
        <v>37509</v>
      </c>
      <c r="H24" s="53">
        <v>178</v>
      </c>
      <c r="I24" s="54">
        <v>14</v>
      </c>
      <c r="J24" s="55">
        <v>37354</v>
      </c>
      <c r="K24" s="61">
        <v>178.02</v>
      </c>
      <c r="L24" s="54">
        <v>17</v>
      </c>
      <c r="M24" s="62">
        <v>37357</v>
      </c>
      <c r="N24" s="66">
        <v>11403.6</v>
      </c>
      <c r="O24" s="59">
        <v>361.60473492</v>
      </c>
      <c r="Q24" s="7">
        <f t="shared" si="0"/>
        <v>6.47999999999999</v>
      </c>
      <c r="R24" s="11">
        <f t="shared" si="1"/>
        <v>0.5999999999999943</v>
      </c>
      <c r="AJ24" s="20">
        <v>39452</v>
      </c>
      <c r="AK24" s="67">
        <v>10482.81</v>
      </c>
    </row>
    <row r="25" spans="1:37" ht="18" customHeight="1">
      <c r="A25" s="60">
        <v>2546</v>
      </c>
      <c r="B25" s="53">
        <v>184.37</v>
      </c>
      <c r="C25" s="54">
        <v>2274.4</v>
      </c>
      <c r="D25" s="55">
        <v>37460</v>
      </c>
      <c r="E25" s="61">
        <v>183.79</v>
      </c>
      <c r="F25" s="54">
        <v>2034.9</v>
      </c>
      <c r="G25" s="62">
        <v>37461</v>
      </c>
      <c r="H25" s="53">
        <v>177.94</v>
      </c>
      <c r="I25" s="54">
        <v>14.6</v>
      </c>
      <c r="J25" s="55">
        <v>37346</v>
      </c>
      <c r="K25" s="61">
        <v>177.94</v>
      </c>
      <c r="L25" s="54">
        <v>14.6</v>
      </c>
      <c r="M25" s="62">
        <v>37346</v>
      </c>
      <c r="N25" s="53">
        <v>8375.12</v>
      </c>
      <c r="O25" s="59">
        <v>265.57</v>
      </c>
      <c r="Q25" s="7">
        <f t="shared" si="0"/>
        <v>6.969999999999999</v>
      </c>
      <c r="R25" s="11">
        <f t="shared" si="1"/>
        <v>0.539999999999992</v>
      </c>
      <c r="AJ25" s="20">
        <v>39818</v>
      </c>
      <c r="AK25" s="68"/>
    </row>
    <row r="26" spans="1:37" ht="18" customHeight="1">
      <c r="A26" s="60">
        <v>2547</v>
      </c>
      <c r="B26" s="53">
        <v>185.5</v>
      </c>
      <c r="C26" s="54">
        <v>1832.5</v>
      </c>
      <c r="D26" s="55">
        <v>38243</v>
      </c>
      <c r="E26" s="61">
        <v>185.36</v>
      </c>
      <c r="F26" s="54">
        <v>1801</v>
      </c>
      <c r="G26" s="62">
        <v>38243</v>
      </c>
      <c r="H26" s="61">
        <v>177.93</v>
      </c>
      <c r="I26" s="54">
        <v>16.5</v>
      </c>
      <c r="J26" s="62">
        <v>38048</v>
      </c>
      <c r="K26" s="61">
        <v>177.93</v>
      </c>
      <c r="L26" s="54">
        <v>16.5</v>
      </c>
      <c r="M26" s="62">
        <v>38048</v>
      </c>
      <c r="N26" s="53">
        <v>8728.01</v>
      </c>
      <c r="O26" s="59">
        <v>276.76</v>
      </c>
      <c r="Q26" s="7">
        <f t="shared" si="0"/>
        <v>8.099999999999994</v>
      </c>
      <c r="R26" s="11">
        <f t="shared" si="1"/>
        <v>0.5300000000000011</v>
      </c>
      <c r="AJ26" s="20">
        <v>40184</v>
      </c>
      <c r="AK26" s="68">
        <v>8302.23</v>
      </c>
    </row>
    <row r="27" spans="1:18" ht="18" customHeight="1">
      <c r="A27" s="60">
        <v>2548</v>
      </c>
      <c r="B27" s="53">
        <v>184.83</v>
      </c>
      <c r="C27" s="54">
        <v>2107.8</v>
      </c>
      <c r="D27" s="55">
        <v>38578</v>
      </c>
      <c r="E27" s="61">
        <v>184.67</v>
      </c>
      <c r="F27" s="54">
        <v>2050.2</v>
      </c>
      <c r="G27" s="62">
        <v>38578</v>
      </c>
      <c r="H27" s="61">
        <v>177.92</v>
      </c>
      <c r="I27" s="54">
        <v>13</v>
      </c>
      <c r="J27" s="62">
        <v>38468</v>
      </c>
      <c r="K27" s="61">
        <v>177.92</v>
      </c>
      <c r="L27" s="54">
        <v>13</v>
      </c>
      <c r="M27" s="62">
        <v>38468</v>
      </c>
      <c r="N27" s="53">
        <v>8075.376</v>
      </c>
      <c r="O27" s="59">
        <v>256.06849315068496</v>
      </c>
      <c r="Q27" s="7">
        <f t="shared" si="0"/>
        <v>7.430000000000007</v>
      </c>
      <c r="R27" s="11">
        <f t="shared" si="1"/>
        <v>0.5199999999999818</v>
      </c>
    </row>
    <row r="28" spans="1:18" ht="18" customHeight="1">
      <c r="A28" s="60">
        <v>2549</v>
      </c>
      <c r="B28" s="53">
        <v>187.65</v>
      </c>
      <c r="C28" s="54">
        <v>3034.75</v>
      </c>
      <c r="D28" s="55">
        <v>38586</v>
      </c>
      <c r="E28" s="61">
        <f>10.15+Q5</f>
        <v>187.55</v>
      </c>
      <c r="F28" s="54">
        <v>2999.25</v>
      </c>
      <c r="G28" s="62">
        <v>38586</v>
      </c>
      <c r="H28" s="53">
        <v>177.89</v>
      </c>
      <c r="I28" s="54">
        <v>17.95</v>
      </c>
      <c r="J28" s="62">
        <v>38442</v>
      </c>
      <c r="K28" s="61">
        <f>0.49+Q5</f>
        <v>177.89000000000001</v>
      </c>
      <c r="L28" s="54">
        <v>17.95</v>
      </c>
      <c r="M28" s="62">
        <v>38442</v>
      </c>
      <c r="N28" s="53">
        <v>8356.132800000001</v>
      </c>
      <c r="O28" s="59">
        <v>264.97046424816006</v>
      </c>
      <c r="Q28" s="7">
        <f t="shared" si="0"/>
        <v>10.25</v>
      </c>
      <c r="R28" s="11">
        <f t="shared" si="1"/>
        <v>0.4899999999999807</v>
      </c>
    </row>
    <row r="29" spans="1:18" ht="18" customHeight="1">
      <c r="A29" s="60">
        <v>2550</v>
      </c>
      <c r="B29" s="53">
        <v>183.06</v>
      </c>
      <c r="C29" s="54">
        <v>1490.7</v>
      </c>
      <c r="D29" s="55">
        <v>38567</v>
      </c>
      <c r="E29" s="61">
        <v>182.51</v>
      </c>
      <c r="F29" s="54">
        <v>1304.75</v>
      </c>
      <c r="G29" s="62">
        <v>38567</v>
      </c>
      <c r="H29" s="53">
        <v>177.84</v>
      </c>
      <c r="I29" s="54">
        <v>12</v>
      </c>
      <c r="J29" s="62">
        <v>38451</v>
      </c>
      <c r="K29" s="61">
        <v>177.84</v>
      </c>
      <c r="L29" s="54">
        <v>12</v>
      </c>
      <c r="M29" s="62">
        <v>38454</v>
      </c>
      <c r="N29" s="53">
        <v>6048.8</v>
      </c>
      <c r="O29" s="59">
        <f aca="true" t="shared" si="2" ref="O29:O38">N29*0.0317097</f>
        <v>191.80563336</v>
      </c>
      <c r="Q29" s="7">
        <f t="shared" si="0"/>
        <v>5.659999999999997</v>
      </c>
      <c r="R29" s="11">
        <f t="shared" si="1"/>
        <v>0.4399999999999977</v>
      </c>
    </row>
    <row r="30" spans="1:18" ht="18" customHeight="1">
      <c r="A30" s="60">
        <v>2551</v>
      </c>
      <c r="B30" s="69">
        <v>185.53</v>
      </c>
      <c r="C30" s="70">
        <v>2355.8</v>
      </c>
      <c r="D30" s="55">
        <v>38573</v>
      </c>
      <c r="E30" s="71">
        <v>185.41</v>
      </c>
      <c r="F30" s="70">
        <v>2312.6</v>
      </c>
      <c r="G30" s="62">
        <v>38573</v>
      </c>
      <c r="H30" s="69">
        <v>177.86</v>
      </c>
      <c r="I30" s="70">
        <v>14</v>
      </c>
      <c r="J30" s="62">
        <v>38442</v>
      </c>
      <c r="K30" s="71">
        <v>177.87</v>
      </c>
      <c r="L30" s="70">
        <v>15</v>
      </c>
      <c r="M30" s="62">
        <v>38442</v>
      </c>
      <c r="N30" s="72">
        <v>10482.81</v>
      </c>
      <c r="O30" s="59">
        <f t="shared" si="2"/>
        <v>332.406760257</v>
      </c>
      <c r="Q30" s="7">
        <f t="shared" si="0"/>
        <v>8.129999999999995</v>
      </c>
      <c r="R30" s="11">
        <f t="shared" si="1"/>
        <v>0.46000000000000796</v>
      </c>
    </row>
    <row r="31" spans="1:18" ht="18" customHeight="1">
      <c r="A31" s="60">
        <v>2552</v>
      </c>
      <c r="B31" s="69">
        <v>183.15</v>
      </c>
      <c r="C31" s="70">
        <v>651</v>
      </c>
      <c r="D31" s="55">
        <v>38547</v>
      </c>
      <c r="E31" s="73">
        <v>182.93</v>
      </c>
      <c r="F31" s="70">
        <v>620.2</v>
      </c>
      <c r="G31" s="62">
        <v>38540</v>
      </c>
      <c r="H31" s="69">
        <v>177.8</v>
      </c>
      <c r="I31" s="70">
        <v>3.6</v>
      </c>
      <c r="J31" s="62">
        <v>38467</v>
      </c>
      <c r="K31" s="71">
        <v>177.81</v>
      </c>
      <c r="L31" s="70">
        <v>3.6</v>
      </c>
      <c r="M31" s="62">
        <v>38468</v>
      </c>
      <c r="N31" s="69">
        <v>2386.21</v>
      </c>
      <c r="O31" s="59">
        <f t="shared" si="2"/>
        <v>75.666003237</v>
      </c>
      <c r="Q31" s="7">
        <f t="shared" si="0"/>
        <v>5.75</v>
      </c>
      <c r="R31" s="11">
        <f t="shared" si="1"/>
        <v>0.4000000000000057</v>
      </c>
    </row>
    <row r="32" spans="1:18" ht="18" customHeight="1">
      <c r="A32" s="60">
        <v>2553</v>
      </c>
      <c r="B32" s="69">
        <v>185.7</v>
      </c>
      <c r="C32" s="70">
        <v>3115</v>
      </c>
      <c r="D32" s="55">
        <v>38231</v>
      </c>
      <c r="E32" s="73">
        <v>185.52</v>
      </c>
      <c r="F32" s="70">
        <v>3016.8</v>
      </c>
      <c r="G32" s="62">
        <v>38246</v>
      </c>
      <c r="H32" s="74">
        <v>177.83</v>
      </c>
      <c r="I32" s="75">
        <v>5.35</v>
      </c>
      <c r="J32" s="76">
        <v>40309</v>
      </c>
      <c r="K32" s="71">
        <v>177.83</v>
      </c>
      <c r="L32" s="70">
        <v>5.35</v>
      </c>
      <c r="M32" s="77">
        <v>40309</v>
      </c>
      <c r="N32" s="69">
        <v>8302.23</v>
      </c>
      <c r="O32" s="59">
        <f t="shared" si="2"/>
        <v>263.261222631</v>
      </c>
      <c r="Q32" s="7">
        <f t="shared" si="0"/>
        <v>8.299999999999983</v>
      </c>
      <c r="R32" s="11">
        <f t="shared" si="1"/>
        <v>0.4300000000000068</v>
      </c>
    </row>
    <row r="33" spans="1:18" ht="18" customHeight="1">
      <c r="A33" s="60">
        <v>2554</v>
      </c>
      <c r="B33" s="69">
        <v>187.87</v>
      </c>
      <c r="C33" s="70">
        <v>3593.7</v>
      </c>
      <c r="D33" s="55">
        <v>40721</v>
      </c>
      <c r="E33" s="71">
        <v>187.797</v>
      </c>
      <c r="F33" s="70">
        <v>3558</v>
      </c>
      <c r="G33" s="62">
        <v>40721</v>
      </c>
      <c r="H33" s="69">
        <v>177.81</v>
      </c>
      <c r="I33" s="70">
        <v>14.3</v>
      </c>
      <c r="J33" s="76">
        <v>40629</v>
      </c>
      <c r="K33" s="71">
        <v>177.81</v>
      </c>
      <c r="L33" s="70">
        <v>14.3</v>
      </c>
      <c r="M33" s="77">
        <v>40629</v>
      </c>
      <c r="N33" s="69">
        <v>13829.81</v>
      </c>
      <c r="O33" s="59">
        <f t="shared" si="2"/>
        <v>438.539126157</v>
      </c>
      <c r="Q33" s="7">
        <f t="shared" si="0"/>
        <v>10.469999999999999</v>
      </c>
      <c r="R33" s="11">
        <f t="shared" si="1"/>
        <v>0.4099999999999966</v>
      </c>
    </row>
    <row r="34" spans="1:18" ht="18" customHeight="1">
      <c r="A34" s="60">
        <v>2555</v>
      </c>
      <c r="B34" s="69">
        <v>183.86</v>
      </c>
      <c r="C34" s="70">
        <v>1540.6</v>
      </c>
      <c r="D34" s="55">
        <v>41131</v>
      </c>
      <c r="E34" s="73">
        <v>183.51</v>
      </c>
      <c r="F34" s="70">
        <v>1415.28</v>
      </c>
      <c r="G34" s="62">
        <v>41132</v>
      </c>
      <c r="H34" s="74">
        <v>177.77</v>
      </c>
      <c r="I34" s="70">
        <v>32.4</v>
      </c>
      <c r="J34" s="76">
        <v>40994</v>
      </c>
      <c r="K34" s="71">
        <v>177.785</v>
      </c>
      <c r="L34" s="70">
        <v>34.8</v>
      </c>
      <c r="M34" s="77">
        <v>40994</v>
      </c>
      <c r="N34" s="69">
        <v>5257.11</v>
      </c>
      <c r="O34" s="59">
        <f t="shared" si="2"/>
        <v>166.701380967</v>
      </c>
      <c r="Q34" s="7">
        <f t="shared" si="0"/>
        <v>6.460000000000008</v>
      </c>
      <c r="R34" s="11">
        <f t="shared" si="1"/>
        <v>0.37000000000000455</v>
      </c>
    </row>
    <row r="35" spans="1:18" ht="18" customHeight="1">
      <c r="A35" s="60">
        <v>2556</v>
      </c>
      <c r="B35" s="69">
        <v>184.55</v>
      </c>
      <c r="C35" s="70">
        <v>1632.5</v>
      </c>
      <c r="D35" s="55">
        <v>41485</v>
      </c>
      <c r="E35" s="73">
        <v>184.39</v>
      </c>
      <c r="F35" s="70">
        <v>1586.1</v>
      </c>
      <c r="G35" s="62">
        <v>41485</v>
      </c>
      <c r="H35" s="74">
        <v>177.74</v>
      </c>
      <c r="I35" s="70">
        <v>28.2</v>
      </c>
      <c r="J35" s="76">
        <v>41381</v>
      </c>
      <c r="K35" s="71">
        <v>177.74</v>
      </c>
      <c r="L35" s="70">
        <v>28.2</v>
      </c>
      <c r="M35" s="77">
        <v>41381</v>
      </c>
      <c r="N35" s="69">
        <v>5143.830912</v>
      </c>
      <c r="O35" s="59">
        <f t="shared" si="2"/>
        <v>163.1093350702464</v>
      </c>
      <c r="Q35" s="7">
        <f t="shared" si="0"/>
        <v>7.150000000000006</v>
      </c>
      <c r="R35" s="11">
        <f t="shared" si="1"/>
        <v>0.3400000000000034</v>
      </c>
    </row>
    <row r="36" spans="1:18" ht="18" customHeight="1">
      <c r="A36" s="60">
        <v>2557</v>
      </c>
      <c r="B36" s="69">
        <v>183.83</v>
      </c>
      <c r="C36" s="70">
        <v>1592.54</v>
      </c>
      <c r="D36" s="55">
        <v>41881</v>
      </c>
      <c r="E36" s="73">
        <v>183.51</v>
      </c>
      <c r="F36" s="70">
        <v>1464.42</v>
      </c>
      <c r="G36" s="62">
        <v>41881</v>
      </c>
      <c r="H36" s="74">
        <v>177.89</v>
      </c>
      <c r="I36" s="70">
        <v>29</v>
      </c>
      <c r="J36" s="76">
        <v>41717</v>
      </c>
      <c r="K36" s="71">
        <v>177.89</v>
      </c>
      <c r="L36" s="70">
        <v>29</v>
      </c>
      <c r="M36" s="77">
        <v>41717</v>
      </c>
      <c r="N36" s="69">
        <v>5067.3</v>
      </c>
      <c r="O36" s="78">
        <f t="shared" si="2"/>
        <v>160.68256281</v>
      </c>
      <c r="Q36" s="7">
        <f t="shared" si="0"/>
        <v>6.430000000000007</v>
      </c>
      <c r="R36" s="11">
        <f t="shared" si="1"/>
        <v>0.4899999999999807</v>
      </c>
    </row>
    <row r="37" spans="1:18" ht="18" customHeight="1">
      <c r="A37" s="60">
        <v>2558</v>
      </c>
      <c r="B37" s="69">
        <v>182.46</v>
      </c>
      <c r="C37" s="70">
        <v>1094.5</v>
      </c>
      <c r="D37" s="55">
        <v>42220</v>
      </c>
      <c r="E37" s="71">
        <v>182.26</v>
      </c>
      <c r="F37" s="70">
        <v>1030.9</v>
      </c>
      <c r="G37" s="62">
        <v>42220</v>
      </c>
      <c r="H37" s="69">
        <v>177.8</v>
      </c>
      <c r="I37" s="70">
        <v>12</v>
      </c>
      <c r="J37" s="76">
        <v>42089</v>
      </c>
      <c r="K37" s="71">
        <v>177.8</v>
      </c>
      <c r="L37" s="70">
        <v>12</v>
      </c>
      <c r="M37" s="77">
        <v>42089</v>
      </c>
      <c r="N37" s="69">
        <v>3875.66</v>
      </c>
      <c r="O37" s="78">
        <f t="shared" si="2"/>
        <v>122.896015902</v>
      </c>
      <c r="Q37" s="7">
        <f t="shared" si="0"/>
        <v>5.060000000000002</v>
      </c>
      <c r="R37" s="11">
        <f t="shared" si="1"/>
        <v>0.4000000000000057</v>
      </c>
    </row>
    <row r="38" spans="1:18" ht="18" customHeight="1">
      <c r="A38" s="60">
        <v>2559</v>
      </c>
      <c r="B38" s="69">
        <v>186.67</v>
      </c>
      <c r="C38" s="70">
        <v>2354.5</v>
      </c>
      <c r="D38" s="55">
        <v>42598</v>
      </c>
      <c r="E38" s="71">
        <v>186.58</v>
      </c>
      <c r="F38" s="70">
        <v>2323</v>
      </c>
      <c r="G38" s="62">
        <v>42598</v>
      </c>
      <c r="H38" s="74">
        <v>177.57</v>
      </c>
      <c r="I38" s="75">
        <v>8.72</v>
      </c>
      <c r="J38" s="76">
        <v>42457</v>
      </c>
      <c r="K38" s="71">
        <v>177.587</v>
      </c>
      <c r="L38" s="70">
        <v>9.3</v>
      </c>
      <c r="M38" s="77">
        <v>42457</v>
      </c>
      <c r="N38" s="69">
        <v>6189.47</v>
      </c>
      <c r="O38" s="78">
        <f t="shared" si="2"/>
        <v>196.266236859</v>
      </c>
      <c r="Q38" s="7">
        <f t="shared" si="0"/>
        <v>9.269999999999982</v>
      </c>
      <c r="R38" s="11">
        <f t="shared" si="1"/>
        <v>0.1699999999999875</v>
      </c>
    </row>
    <row r="39" spans="1:18" ht="18" customHeight="1">
      <c r="A39" s="60">
        <v>2560</v>
      </c>
      <c r="B39" s="69">
        <v>185.85</v>
      </c>
      <c r="C39" s="70">
        <v>2154</v>
      </c>
      <c r="D39" s="77">
        <v>43299</v>
      </c>
      <c r="E39" s="73">
        <v>184.66</v>
      </c>
      <c r="F39" s="70">
        <v>1783.3</v>
      </c>
      <c r="G39" s="77">
        <v>43299</v>
      </c>
      <c r="H39" s="74">
        <v>176.9</v>
      </c>
      <c r="I39" s="75">
        <v>10.47</v>
      </c>
      <c r="J39" s="76">
        <v>43169</v>
      </c>
      <c r="K39" s="71">
        <v>176.9</v>
      </c>
      <c r="L39" s="70">
        <v>10.47</v>
      </c>
      <c r="M39" s="77">
        <v>43169</v>
      </c>
      <c r="N39" s="69">
        <v>6326.37</v>
      </c>
      <c r="O39" s="78">
        <v>200.61</v>
      </c>
      <c r="Q39" s="7">
        <f t="shared" si="0"/>
        <v>8.449999999999989</v>
      </c>
      <c r="R39" s="11">
        <f t="shared" si="1"/>
        <v>-0.5</v>
      </c>
    </row>
    <row r="40" spans="1:18" ht="18" customHeight="1">
      <c r="A40" s="94">
        <v>2561</v>
      </c>
      <c r="B40" s="95">
        <v>186.62</v>
      </c>
      <c r="C40" s="96">
        <v>2463.7</v>
      </c>
      <c r="D40" s="97">
        <v>43331</v>
      </c>
      <c r="E40" s="98">
        <v>186.551</v>
      </c>
      <c r="F40" s="96">
        <v>2440.5</v>
      </c>
      <c r="G40" s="99">
        <v>43331</v>
      </c>
      <c r="H40" s="95">
        <v>176.87</v>
      </c>
      <c r="I40" s="100">
        <v>29.9</v>
      </c>
      <c r="J40" s="101">
        <v>241522</v>
      </c>
      <c r="K40" s="98">
        <v>176.893</v>
      </c>
      <c r="L40" s="100">
        <v>31.3</v>
      </c>
      <c r="M40" s="102">
        <v>241522</v>
      </c>
      <c r="N40" s="103">
        <v>9289.58</v>
      </c>
      <c r="O40" s="104">
        <v>294.569794926</v>
      </c>
      <c r="P40" s="105"/>
      <c r="Q40" s="7">
        <f t="shared" si="0"/>
        <v>9.219999999999999</v>
      </c>
      <c r="R40" s="11">
        <f t="shared" si="1"/>
        <v>-0.5300000000000011</v>
      </c>
    </row>
    <row r="41" spans="1:18" ht="18" customHeight="1">
      <c r="A41" s="106">
        <v>2562</v>
      </c>
      <c r="B41" s="107">
        <v>184.37</v>
      </c>
      <c r="C41" s="108">
        <v>1937.1</v>
      </c>
      <c r="D41" s="97">
        <v>43695</v>
      </c>
      <c r="E41" s="109">
        <v>184.11</v>
      </c>
      <c r="F41" s="108">
        <v>1851.3</v>
      </c>
      <c r="G41" s="110">
        <v>44061</v>
      </c>
      <c r="H41" s="111">
        <v>176.87</v>
      </c>
      <c r="I41" s="108">
        <v>30.6</v>
      </c>
      <c r="J41" s="112">
        <v>43942</v>
      </c>
      <c r="K41" s="113">
        <v>176.88</v>
      </c>
      <c r="L41" s="108">
        <v>31.4</v>
      </c>
      <c r="M41" s="110">
        <v>43942</v>
      </c>
      <c r="N41" s="107">
        <v>4816.86</v>
      </c>
      <c r="O41" s="114">
        <v>152.74</v>
      </c>
      <c r="P41" s="115"/>
      <c r="Q41" s="7">
        <f t="shared" si="0"/>
        <v>6.969999999999999</v>
      </c>
      <c r="R41" s="11">
        <f t="shared" si="1"/>
        <v>-0.5300000000000011</v>
      </c>
    </row>
    <row r="42" spans="1:18" ht="18" customHeight="1">
      <c r="A42" s="60">
        <v>2563</v>
      </c>
      <c r="B42" s="69">
        <v>187.35</v>
      </c>
      <c r="C42" s="70">
        <v>3288.5</v>
      </c>
      <c r="D42" s="97">
        <v>44065</v>
      </c>
      <c r="E42" s="73">
        <v>186.91</v>
      </c>
      <c r="F42" s="70">
        <v>3090.5</v>
      </c>
      <c r="G42" s="97">
        <v>44065</v>
      </c>
      <c r="H42" s="74">
        <v>177.18</v>
      </c>
      <c r="I42" s="75">
        <v>5.48</v>
      </c>
      <c r="J42" s="76">
        <v>43980</v>
      </c>
      <c r="K42" s="71">
        <v>177.18</v>
      </c>
      <c r="L42" s="70">
        <v>5.48</v>
      </c>
      <c r="M42" s="77">
        <v>43980</v>
      </c>
      <c r="N42" s="69">
        <v>4741.64</v>
      </c>
      <c r="O42" s="78">
        <v>150.36</v>
      </c>
      <c r="Q42" s="7">
        <f t="shared" si="0"/>
        <v>9.949999999999989</v>
      </c>
      <c r="R42" s="11">
        <f t="shared" si="1"/>
        <v>-0.21999999999999886</v>
      </c>
    </row>
    <row r="43" spans="1:18" ht="18" customHeight="1">
      <c r="A43" s="60">
        <v>2564</v>
      </c>
      <c r="B43" s="69">
        <v>183.5</v>
      </c>
      <c r="C43" s="70">
        <v>1430</v>
      </c>
      <c r="D43" s="97">
        <v>44362</v>
      </c>
      <c r="E43" s="73">
        <v>183.001</v>
      </c>
      <c r="F43" s="70">
        <v>1281</v>
      </c>
      <c r="G43" s="77">
        <v>44362</v>
      </c>
      <c r="H43" s="74">
        <v>177.18</v>
      </c>
      <c r="I43" s="70">
        <v>13.6</v>
      </c>
      <c r="J43" s="76">
        <v>242962</v>
      </c>
      <c r="K43" s="71">
        <v>177.199</v>
      </c>
      <c r="L43" s="70">
        <v>14.5</v>
      </c>
      <c r="M43" s="77">
        <v>242614</v>
      </c>
      <c r="N43" s="69">
        <v>3158.05</v>
      </c>
      <c r="O43" s="78">
        <v>100.140818085</v>
      </c>
      <c r="Q43" s="7">
        <v>6.099999999999994</v>
      </c>
      <c r="R43" s="1">
        <v>-0.21999999999999886</v>
      </c>
    </row>
    <row r="44" spans="1:18" ht="18" customHeight="1">
      <c r="A44" s="60"/>
      <c r="B44" s="69"/>
      <c r="C44" s="70"/>
      <c r="D44" s="97"/>
      <c r="E44" s="73"/>
      <c r="F44" s="70"/>
      <c r="G44" s="80"/>
      <c r="H44" s="74"/>
      <c r="I44" s="75"/>
      <c r="J44" s="76"/>
      <c r="K44" s="71"/>
      <c r="L44" s="70"/>
      <c r="M44" s="77"/>
      <c r="N44" s="69"/>
      <c r="O44" s="78"/>
      <c r="Q44" s="1"/>
      <c r="R44" s="1"/>
    </row>
    <row r="45" spans="1:18" ht="18" customHeight="1">
      <c r="A45" s="60"/>
      <c r="B45" s="69"/>
      <c r="C45" s="70"/>
      <c r="D45" s="97"/>
      <c r="E45" s="73"/>
      <c r="F45" s="70"/>
      <c r="G45" s="80"/>
      <c r="H45" s="74"/>
      <c r="I45" s="75"/>
      <c r="J45" s="76"/>
      <c r="K45" s="71"/>
      <c r="L45" s="70"/>
      <c r="M45" s="77"/>
      <c r="N45" s="69"/>
      <c r="O45" s="78"/>
      <c r="Q45" s="1"/>
      <c r="R45" s="1"/>
    </row>
    <row r="46" spans="1:18" ht="18" customHeight="1">
      <c r="A46" s="60"/>
      <c r="B46" s="69"/>
      <c r="C46" s="70"/>
      <c r="D46" s="79"/>
      <c r="E46" s="73"/>
      <c r="F46" s="70"/>
      <c r="G46" s="80"/>
      <c r="H46" s="74"/>
      <c r="I46" s="75"/>
      <c r="J46" s="76"/>
      <c r="K46" s="71"/>
      <c r="L46" s="70"/>
      <c r="M46" s="77"/>
      <c r="N46" s="69"/>
      <c r="O46" s="78"/>
      <c r="Q46" s="1"/>
      <c r="R46" s="1"/>
    </row>
    <row r="47" spans="1:18" ht="18" customHeight="1">
      <c r="A47" s="60"/>
      <c r="B47" s="69"/>
      <c r="C47" s="81" t="s">
        <v>21</v>
      </c>
      <c r="D47" s="79"/>
      <c r="E47" s="73"/>
      <c r="F47" s="70"/>
      <c r="G47" s="80"/>
      <c r="H47" s="74"/>
      <c r="I47" s="75"/>
      <c r="J47" s="76"/>
      <c r="K47" s="71"/>
      <c r="L47" s="70"/>
      <c r="M47" s="77"/>
      <c r="N47" s="69"/>
      <c r="O47" s="78"/>
      <c r="Q47" s="1"/>
      <c r="R47" s="1"/>
    </row>
    <row r="48" spans="1:18" ht="22.5" customHeight="1">
      <c r="A48" s="82"/>
      <c r="B48" s="83"/>
      <c r="C48" s="84" t="s">
        <v>20</v>
      </c>
      <c r="D48" s="85"/>
      <c r="E48" s="86"/>
      <c r="F48" s="87"/>
      <c r="G48" s="88"/>
      <c r="H48" s="89"/>
      <c r="I48" s="90"/>
      <c r="J48" s="85"/>
      <c r="K48" s="91"/>
      <c r="L48" s="87"/>
      <c r="M48" s="88"/>
      <c r="N48" s="83"/>
      <c r="O48" s="92"/>
      <c r="Q48" s="1"/>
      <c r="R48" s="1"/>
    </row>
    <row r="49" spans="2:18" ht="21.75">
      <c r="B49" s="1"/>
      <c r="C49" s="1"/>
      <c r="F49" s="1"/>
      <c r="H49" s="1"/>
      <c r="I49" s="1"/>
      <c r="K49" s="1"/>
      <c r="L49" s="1"/>
      <c r="Q49" s="1"/>
      <c r="R49" s="1"/>
    </row>
    <row r="53" ht="21.75">
      <c r="D53" s="93"/>
    </row>
  </sheetData>
  <sheetProtection/>
  <printOptions/>
  <pageMargins left="0.905511811023622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2010-11-30T01:51:33Z</cp:lastPrinted>
  <dcterms:created xsi:type="dcterms:W3CDTF">1994-01-31T08:04:27Z</dcterms:created>
  <dcterms:modified xsi:type="dcterms:W3CDTF">2022-05-30T07:11:50Z</dcterms:modified>
  <cp:category/>
  <cp:version/>
  <cp:contentType/>
  <cp:contentStatus/>
</cp:coreProperties>
</file>