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2"/>
  </bookViews>
  <sheets>
    <sheet name="std. - N.13A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<sst xmlns="http://schemas.openxmlformats.org/spreadsheetml/2006/main" count="39" uniqueCount="24">
  <si>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</si>
  <si>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</si>
  <si>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</si>
  <si>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</si>
  <si>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</si>
  <si>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</si>
  <si>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</si>
  <si>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</si>
  <si>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</si>
  <si>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</si>
  <si>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</si>
  <si>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</si>
  <si>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</si>
  <si>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</si>
  <si>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</si>
  <si>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</si>
  <si>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</si>
  <si>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</si>
  <si>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</si>
  <si>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</si>
  <si>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</si>
  <si>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</si>
  <si>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</si>
  <si>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2563 ปริมาณน้ำสะสม 1 เม.ย.63 - 31 มี.ค.64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</si>
</sst>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b/>
      <sz val="14"/>
      <color indexed="12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18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สถานี N.13A แม่น้ำน่าน อ.เวียงสา จ.น่าน</a:t>
            </a:r>
          </a:p>
        </c:rich>
      </c:tx>
      <c:layout>
        <c:manualLayout>
          <c:xMode val="factor"/>
          <c:yMode val="factor"/>
          <c:x val="0.02225"/>
          <c:y val="-0.011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675"/>
          <c:y val="0.16825"/>
          <c:w val="0.87175"/>
          <c:h val="0.675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8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9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N.13A'!$B$5:$B$37</c:f>
              <c:numCache>
                <c:ptCount val="33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2535</c:v>
                </c:pt>
                <c:pt idx="5">
                  <c:v>2536</c:v>
                </c:pt>
                <c:pt idx="6">
                  <c:v>2537</c:v>
                </c:pt>
                <c:pt idx="7">
                  <c:v>2538</c:v>
                </c:pt>
                <c:pt idx="8">
                  <c:v>2539</c:v>
                </c:pt>
                <c:pt idx="9">
                  <c:v>2540</c:v>
                </c:pt>
                <c:pt idx="10">
                  <c:v>2541</c:v>
                </c:pt>
                <c:pt idx="11">
                  <c:v>2542</c:v>
                </c:pt>
                <c:pt idx="12">
                  <c:v>2543</c:v>
                </c:pt>
                <c:pt idx="13">
                  <c:v>2544</c:v>
                </c:pt>
                <c:pt idx="14">
                  <c:v>2545</c:v>
                </c:pt>
                <c:pt idx="15">
                  <c:v>2546</c:v>
                </c:pt>
                <c:pt idx="16">
                  <c:v>2547</c:v>
                </c:pt>
                <c:pt idx="17">
                  <c:v>2548</c:v>
                </c:pt>
                <c:pt idx="18">
                  <c:v>2549</c:v>
                </c:pt>
                <c:pt idx="19">
                  <c:v>2550</c:v>
                </c:pt>
                <c:pt idx="20">
                  <c:v>2551</c:v>
                </c:pt>
                <c:pt idx="21">
                  <c:v>2552</c:v>
                </c:pt>
                <c:pt idx="22">
                  <c:v>2553</c:v>
                </c:pt>
                <c:pt idx="23">
                  <c:v>2554</c:v>
                </c:pt>
                <c:pt idx="24">
                  <c:v>2555</c:v>
                </c:pt>
                <c:pt idx="25">
                  <c:v>2556</c:v>
                </c:pt>
                <c:pt idx="26">
                  <c:v>2557</c:v>
                </c:pt>
                <c:pt idx="27">
                  <c:v>2558</c:v>
                </c:pt>
                <c:pt idx="28">
                  <c:v>2559</c:v>
                </c:pt>
                <c:pt idx="29">
                  <c:v>2560</c:v>
                </c:pt>
                <c:pt idx="30">
                  <c:v>2561</c:v>
                </c:pt>
                <c:pt idx="31">
                  <c:v>2562</c:v>
                </c:pt>
                <c:pt idx="32">
                  <c:v>2563</c:v>
                </c:pt>
              </c:numCache>
            </c:numRef>
          </c:cat>
          <c:val>
            <c:numRef>
              <c:f>'std. - N.13A'!$C$5:$C$37</c:f>
              <c:numCache>
                <c:ptCount val="33"/>
                <c:pt idx="0">
                  <c:v>4683.96</c:v>
                </c:pt>
                <c:pt idx="1">
                  <c:v>3345.76</c:v>
                </c:pt>
                <c:pt idx="2">
                  <c:v>3732.51</c:v>
                </c:pt>
                <c:pt idx="3">
                  <c:v>3533.3</c:v>
                </c:pt>
                <c:pt idx="4">
                  <c:v>2976.7</c:v>
                </c:pt>
                <c:pt idx="5">
                  <c:v>3542.3</c:v>
                </c:pt>
                <c:pt idx="6">
                  <c:v>9582</c:v>
                </c:pt>
                <c:pt idx="7">
                  <c:v>11328.83</c:v>
                </c:pt>
                <c:pt idx="8">
                  <c:v>7442.5</c:v>
                </c:pt>
                <c:pt idx="9">
                  <c:v>6351.15</c:v>
                </c:pt>
                <c:pt idx="10">
                  <c:v>4388.89</c:v>
                </c:pt>
                <c:pt idx="11">
                  <c:v>8939.3</c:v>
                </c:pt>
                <c:pt idx="12">
                  <c:v>8416.79</c:v>
                </c:pt>
                <c:pt idx="13">
                  <c:v>11232.79</c:v>
                </c:pt>
                <c:pt idx="14">
                  <c:v>11403.6</c:v>
                </c:pt>
                <c:pt idx="15">
                  <c:v>7050.33</c:v>
                </c:pt>
                <c:pt idx="16">
                  <c:v>8728.01</c:v>
                </c:pt>
                <c:pt idx="17">
                  <c:v>8075.376</c:v>
                </c:pt>
                <c:pt idx="18">
                  <c:v>8386.33</c:v>
                </c:pt>
                <c:pt idx="19">
                  <c:v>6048.8</c:v>
                </c:pt>
                <c:pt idx="20">
                  <c:v>7658.04</c:v>
                </c:pt>
                <c:pt idx="21">
                  <c:v>2386.21</c:v>
                </c:pt>
                <c:pt idx="22">
                  <c:v>8302.233024000001</c:v>
                </c:pt>
                <c:pt idx="23">
                  <c:v>13829.814720000002</c:v>
                </c:pt>
                <c:pt idx="24">
                  <c:v>5257.108224</c:v>
                </c:pt>
                <c:pt idx="25">
                  <c:v>5143.830912</c:v>
                </c:pt>
                <c:pt idx="26">
                  <c:v>5067.3</c:v>
                </c:pt>
                <c:pt idx="27">
                  <c:v>3875.6577600000005</c:v>
                </c:pt>
                <c:pt idx="28">
                  <c:v>6189.466175999998</c:v>
                </c:pt>
                <c:pt idx="29">
                  <c:v>6326.4</c:v>
                </c:pt>
                <c:pt idx="30">
                  <c:v>9289.6</c:v>
                </c:pt>
                <c:pt idx="31">
                  <c:v>5084</c:v>
                </c:pt>
                <c:pt idx="32">
                  <c:v>5490</c:v>
                </c:pt>
              </c:numCache>
            </c:numRef>
          </c:val>
        </c:ser>
        <c:axId val="45695804"/>
        <c:axId val="8609053"/>
      </c:barChart>
      <c:lineChart>
        <c:grouping val="standard"/>
        <c:varyColors val="0"/>
        <c:ser>
          <c:idx val="1"/>
          <c:order val="1"/>
          <c:tx>
            <c:v>ค่าเฉลี่ย (2531 - 2562 )อยู่ระหว่างค่า+- SD 21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N.13A'!$B$5:$B$36</c:f>
              <c:numCache>
                <c:ptCount val="32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2535</c:v>
                </c:pt>
                <c:pt idx="5">
                  <c:v>2536</c:v>
                </c:pt>
                <c:pt idx="6">
                  <c:v>2537</c:v>
                </c:pt>
                <c:pt idx="7">
                  <c:v>2538</c:v>
                </c:pt>
                <c:pt idx="8">
                  <c:v>2539</c:v>
                </c:pt>
                <c:pt idx="9">
                  <c:v>2540</c:v>
                </c:pt>
                <c:pt idx="10">
                  <c:v>2541</c:v>
                </c:pt>
                <c:pt idx="11">
                  <c:v>2542</c:v>
                </c:pt>
                <c:pt idx="12">
                  <c:v>2543</c:v>
                </c:pt>
                <c:pt idx="13">
                  <c:v>2544</c:v>
                </c:pt>
                <c:pt idx="14">
                  <c:v>2545</c:v>
                </c:pt>
                <c:pt idx="15">
                  <c:v>2546</c:v>
                </c:pt>
                <c:pt idx="16">
                  <c:v>2547</c:v>
                </c:pt>
                <c:pt idx="17">
                  <c:v>2548</c:v>
                </c:pt>
                <c:pt idx="18">
                  <c:v>2549</c:v>
                </c:pt>
                <c:pt idx="19">
                  <c:v>2550</c:v>
                </c:pt>
                <c:pt idx="20">
                  <c:v>2551</c:v>
                </c:pt>
                <c:pt idx="21">
                  <c:v>2552</c:v>
                </c:pt>
                <c:pt idx="22">
                  <c:v>2553</c:v>
                </c:pt>
                <c:pt idx="23">
                  <c:v>2554</c:v>
                </c:pt>
                <c:pt idx="24">
                  <c:v>2555</c:v>
                </c:pt>
                <c:pt idx="25">
                  <c:v>2556</c:v>
                </c:pt>
                <c:pt idx="26">
                  <c:v>2557</c:v>
                </c:pt>
                <c:pt idx="27">
                  <c:v>2558</c:v>
                </c:pt>
                <c:pt idx="28">
                  <c:v>2559</c:v>
                </c:pt>
                <c:pt idx="29">
                  <c:v>2560</c:v>
                </c:pt>
                <c:pt idx="30">
                  <c:v>2561</c:v>
                </c:pt>
                <c:pt idx="31">
                  <c:v>2562</c:v>
                </c:pt>
              </c:numCache>
            </c:numRef>
          </c:cat>
          <c:val>
            <c:numRef>
              <c:f>'std. - N.13A'!$E$5:$E$36</c:f>
              <c:numCache>
                <c:ptCount val="32"/>
                <c:pt idx="0">
                  <c:v>6799.965212999999</c:v>
                </c:pt>
                <c:pt idx="1">
                  <c:v>6799.965212999999</c:v>
                </c:pt>
                <c:pt idx="2">
                  <c:v>6799.965212999999</c:v>
                </c:pt>
                <c:pt idx="3">
                  <c:v>6799.965212999999</c:v>
                </c:pt>
                <c:pt idx="4">
                  <c:v>6799.965212999999</c:v>
                </c:pt>
                <c:pt idx="5">
                  <c:v>6799.965212999999</c:v>
                </c:pt>
                <c:pt idx="6">
                  <c:v>6799.965212999999</c:v>
                </c:pt>
                <c:pt idx="7">
                  <c:v>6799.965212999999</c:v>
                </c:pt>
                <c:pt idx="8">
                  <c:v>6799.965212999999</c:v>
                </c:pt>
                <c:pt idx="9">
                  <c:v>6799.965212999999</c:v>
                </c:pt>
                <c:pt idx="10">
                  <c:v>6799.965212999999</c:v>
                </c:pt>
                <c:pt idx="11">
                  <c:v>6799.965212999999</c:v>
                </c:pt>
                <c:pt idx="12">
                  <c:v>6799.965212999999</c:v>
                </c:pt>
                <c:pt idx="13">
                  <c:v>6799.965212999999</c:v>
                </c:pt>
                <c:pt idx="14">
                  <c:v>6799.965212999999</c:v>
                </c:pt>
                <c:pt idx="15">
                  <c:v>6799.965212999999</c:v>
                </c:pt>
                <c:pt idx="16">
                  <c:v>6799.965212999999</c:v>
                </c:pt>
                <c:pt idx="17">
                  <c:v>6799.965212999999</c:v>
                </c:pt>
                <c:pt idx="18">
                  <c:v>6799.965212999999</c:v>
                </c:pt>
                <c:pt idx="19">
                  <c:v>6799.965212999999</c:v>
                </c:pt>
                <c:pt idx="20">
                  <c:v>6799.965212999999</c:v>
                </c:pt>
                <c:pt idx="21">
                  <c:v>6799.965212999999</c:v>
                </c:pt>
                <c:pt idx="22">
                  <c:v>6799.965212999999</c:v>
                </c:pt>
                <c:pt idx="23">
                  <c:v>6799.965212999999</c:v>
                </c:pt>
                <c:pt idx="24">
                  <c:v>6799.965212999999</c:v>
                </c:pt>
                <c:pt idx="25">
                  <c:v>6799.965212999999</c:v>
                </c:pt>
                <c:pt idx="26">
                  <c:v>6799.965212999999</c:v>
                </c:pt>
                <c:pt idx="27">
                  <c:v>6799.965212999999</c:v>
                </c:pt>
                <c:pt idx="28">
                  <c:v>6799.965212999999</c:v>
                </c:pt>
                <c:pt idx="29">
                  <c:v>6799.965212999999</c:v>
                </c:pt>
                <c:pt idx="30">
                  <c:v>6799.965212999999</c:v>
                </c:pt>
                <c:pt idx="31">
                  <c:v>6799.965212999999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N.13A'!$B$5:$B$36</c:f>
              <c:numCache>
                <c:ptCount val="32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2535</c:v>
                </c:pt>
                <c:pt idx="5">
                  <c:v>2536</c:v>
                </c:pt>
                <c:pt idx="6">
                  <c:v>2537</c:v>
                </c:pt>
                <c:pt idx="7">
                  <c:v>2538</c:v>
                </c:pt>
                <c:pt idx="8">
                  <c:v>2539</c:v>
                </c:pt>
                <c:pt idx="9">
                  <c:v>2540</c:v>
                </c:pt>
                <c:pt idx="10">
                  <c:v>2541</c:v>
                </c:pt>
                <c:pt idx="11">
                  <c:v>2542</c:v>
                </c:pt>
                <c:pt idx="12">
                  <c:v>2543</c:v>
                </c:pt>
                <c:pt idx="13">
                  <c:v>2544</c:v>
                </c:pt>
                <c:pt idx="14">
                  <c:v>2545</c:v>
                </c:pt>
                <c:pt idx="15">
                  <c:v>2546</c:v>
                </c:pt>
                <c:pt idx="16">
                  <c:v>2547</c:v>
                </c:pt>
                <c:pt idx="17">
                  <c:v>2548</c:v>
                </c:pt>
                <c:pt idx="18">
                  <c:v>2549</c:v>
                </c:pt>
                <c:pt idx="19">
                  <c:v>2550</c:v>
                </c:pt>
                <c:pt idx="20">
                  <c:v>2551</c:v>
                </c:pt>
                <c:pt idx="21">
                  <c:v>2552</c:v>
                </c:pt>
                <c:pt idx="22">
                  <c:v>2553</c:v>
                </c:pt>
                <c:pt idx="23">
                  <c:v>2554</c:v>
                </c:pt>
                <c:pt idx="24">
                  <c:v>2555</c:v>
                </c:pt>
                <c:pt idx="25">
                  <c:v>2556</c:v>
                </c:pt>
                <c:pt idx="26">
                  <c:v>2557</c:v>
                </c:pt>
                <c:pt idx="27">
                  <c:v>2558</c:v>
                </c:pt>
                <c:pt idx="28">
                  <c:v>2559</c:v>
                </c:pt>
                <c:pt idx="29">
                  <c:v>2560</c:v>
                </c:pt>
                <c:pt idx="30">
                  <c:v>2561</c:v>
                </c:pt>
                <c:pt idx="31">
                  <c:v>2562</c:v>
                </c:pt>
              </c:numCache>
            </c:numRef>
          </c:cat>
          <c:val>
            <c:numRef>
              <c:f>'std. - N.13A'!$H$5:$H$36</c:f>
              <c:numCache>
                <c:ptCount val="32"/>
                <c:pt idx="0">
                  <c:v>9646.743920312078</c:v>
                </c:pt>
                <c:pt idx="1">
                  <c:v>9646.743920312078</c:v>
                </c:pt>
                <c:pt idx="2">
                  <c:v>9646.743920312078</c:v>
                </c:pt>
                <c:pt idx="3">
                  <c:v>9646.743920312078</c:v>
                </c:pt>
                <c:pt idx="4">
                  <c:v>9646.743920312078</c:v>
                </c:pt>
                <c:pt idx="5">
                  <c:v>9646.743920312078</c:v>
                </c:pt>
                <c:pt idx="6">
                  <c:v>9646.743920312078</c:v>
                </c:pt>
                <c:pt idx="7">
                  <c:v>9646.743920312078</c:v>
                </c:pt>
                <c:pt idx="8">
                  <c:v>9646.743920312078</c:v>
                </c:pt>
                <c:pt idx="9">
                  <c:v>9646.743920312078</c:v>
                </c:pt>
                <c:pt idx="10">
                  <c:v>9646.743920312078</c:v>
                </c:pt>
                <c:pt idx="11">
                  <c:v>9646.743920312078</c:v>
                </c:pt>
                <c:pt idx="12">
                  <c:v>9646.743920312078</c:v>
                </c:pt>
                <c:pt idx="13">
                  <c:v>9646.743920312078</c:v>
                </c:pt>
                <c:pt idx="14">
                  <c:v>9646.743920312078</c:v>
                </c:pt>
                <c:pt idx="15">
                  <c:v>9646.743920312078</c:v>
                </c:pt>
                <c:pt idx="16">
                  <c:v>9646.743920312078</c:v>
                </c:pt>
                <c:pt idx="17">
                  <c:v>9646.743920312078</c:v>
                </c:pt>
                <c:pt idx="18">
                  <c:v>9646.743920312078</c:v>
                </c:pt>
                <c:pt idx="19">
                  <c:v>9646.743920312078</c:v>
                </c:pt>
                <c:pt idx="20">
                  <c:v>9646.743920312078</c:v>
                </c:pt>
                <c:pt idx="21">
                  <c:v>9646.743920312078</c:v>
                </c:pt>
                <c:pt idx="22">
                  <c:v>9646.743920312078</c:v>
                </c:pt>
                <c:pt idx="23">
                  <c:v>9646.743920312078</c:v>
                </c:pt>
                <c:pt idx="24">
                  <c:v>9646.743920312078</c:v>
                </c:pt>
                <c:pt idx="25">
                  <c:v>9646.743920312078</c:v>
                </c:pt>
                <c:pt idx="26">
                  <c:v>9646.743920312078</c:v>
                </c:pt>
                <c:pt idx="27">
                  <c:v>9646.743920312078</c:v>
                </c:pt>
                <c:pt idx="28">
                  <c:v>9646.743920312078</c:v>
                </c:pt>
                <c:pt idx="29">
                  <c:v>9646.743920312078</c:v>
                </c:pt>
                <c:pt idx="30">
                  <c:v>9646.743920312078</c:v>
                </c:pt>
                <c:pt idx="31">
                  <c:v>9646.743920312078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7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N.13A'!$B$5:$B$36</c:f>
              <c:numCache>
                <c:ptCount val="32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2535</c:v>
                </c:pt>
                <c:pt idx="5">
                  <c:v>2536</c:v>
                </c:pt>
                <c:pt idx="6">
                  <c:v>2537</c:v>
                </c:pt>
                <c:pt idx="7">
                  <c:v>2538</c:v>
                </c:pt>
                <c:pt idx="8">
                  <c:v>2539</c:v>
                </c:pt>
                <c:pt idx="9">
                  <c:v>2540</c:v>
                </c:pt>
                <c:pt idx="10">
                  <c:v>2541</c:v>
                </c:pt>
                <c:pt idx="11">
                  <c:v>2542</c:v>
                </c:pt>
                <c:pt idx="12">
                  <c:v>2543</c:v>
                </c:pt>
                <c:pt idx="13">
                  <c:v>2544</c:v>
                </c:pt>
                <c:pt idx="14">
                  <c:v>2545</c:v>
                </c:pt>
                <c:pt idx="15">
                  <c:v>2546</c:v>
                </c:pt>
                <c:pt idx="16">
                  <c:v>2547</c:v>
                </c:pt>
                <c:pt idx="17">
                  <c:v>2548</c:v>
                </c:pt>
                <c:pt idx="18">
                  <c:v>2549</c:v>
                </c:pt>
                <c:pt idx="19">
                  <c:v>2550</c:v>
                </c:pt>
                <c:pt idx="20">
                  <c:v>2551</c:v>
                </c:pt>
                <c:pt idx="21">
                  <c:v>2552</c:v>
                </c:pt>
                <c:pt idx="22">
                  <c:v>2553</c:v>
                </c:pt>
                <c:pt idx="23">
                  <c:v>2554</c:v>
                </c:pt>
                <c:pt idx="24">
                  <c:v>2555</c:v>
                </c:pt>
                <c:pt idx="25">
                  <c:v>2556</c:v>
                </c:pt>
                <c:pt idx="26">
                  <c:v>2557</c:v>
                </c:pt>
                <c:pt idx="27">
                  <c:v>2558</c:v>
                </c:pt>
                <c:pt idx="28">
                  <c:v>2559</c:v>
                </c:pt>
                <c:pt idx="29">
                  <c:v>2560</c:v>
                </c:pt>
                <c:pt idx="30">
                  <c:v>2561</c:v>
                </c:pt>
                <c:pt idx="31">
                  <c:v>2562</c:v>
                </c:pt>
              </c:numCache>
            </c:numRef>
          </c:cat>
          <c:val>
            <c:numRef>
              <c:f>'std. - N.13A'!$F$5:$F$36</c:f>
              <c:numCache>
                <c:ptCount val="32"/>
                <c:pt idx="0">
                  <c:v>3953.1865056879196</c:v>
                </c:pt>
                <c:pt idx="1">
                  <c:v>3953.1865056879196</c:v>
                </c:pt>
                <c:pt idx="2">
                  <c:v>3953.1865056879196</c:v>
                </c:pt>
                <c:pt idx="3">
                  <c:v>3953.1865056879196</c:v>
                </c:pt>
                <c:pt idx="4">
                  <c:v>3953.1865056879196</c:v>
                </c:pt>
                <c:pt idx="5">
                  <c:v>3953.1865056879196</c:v>
                </c:pt>
                <c:pt idx="6">
                  <c:v>3953.1865056879196</c:v>
                </c:pt>
                <c:pt idx="7">
                  <c:v>3953.1865056879196</c:v>
                </c:pt>
                <c:pt idx="8">
                  <c:v>3953.1865056879196</c:v>
                </c:pt>
                <c:pt idx="9">
                  <c:v>3953.1865056879196</c:v>
                </c:pt>
                <c:pt idx="10">
                  <c:v>3953.1865056879196</c:v>
                </c:pt>
                <c:pt idx="11">
                  <c:v>3953.1865056879196</c:v>
                </c:pt>
                <c:pt idx="12">
                  <c:v>3953.1865056879196</c:v>
                </c:pt>
                <c:pt idx="13">
                  <c:v>3953.1865056879196</c:v>
                </c:pt>
                <c:pt idx="14">
                  <c:v>3953.1865056879196</c:v>
                </c:pt>
                <c:pt idx="15">
                  <c:v>3953.1865056879196</c:v>
                </c:pt>
                <c:pt idx="16">
                  <c:v>3953.1865056879196</c:v>
                </c:pt>
                <c:pt idx="17">
                  <c:v>3953.1865056879196</c:v>
                </c:pt>
                <c:pt idx="18">
                  <c:v>3953.1865056879196</c:v>
                </c:pt>
                <c:pt idx="19">
                  <c:v>3953.1865056879196</c:v>
                </c:pt>
                <c:pt idx="20">
                  <c:v>3953.1865056879196</c:v>
                </c:pt>
                <c:pt idx="21">
                  <c:v>3953.1865056879196</c:v>
                </c:pt>
                <c:pt idx="22">
                  <c:v>3953.1865056879196</c:v>
                </c:pt>
                <c:pt idx="23">
                  <c:v>3953.1865056879196</c:v>
                </c:pt>
                <c:pt idx="24">
                  <c:v>3953.1865056879196</c:v>
                </c:pt>
                <c:pt idx="25">
                  <c:v>3953.1865056879196</c:v>
                </c:pt>
                <c:pt idx="26">
                  <c:v>3953.1865056879196</c:v>
                </c:pt>
                <c:pt idx="27">
                  <c:v>3953.1865056879196</c:v>
                </c:pt>
                <c:pt idx="28">
                  <c:v>3953.1865056879196</c:v>
                </c:pt>
                <c:pt idx="29">
                  <c:v>3953.1865056879196</c:v>
                </c:pt>
                <c:pt idx="30">
                  <c:v>3953.1865056879196</c:v>
                </c:pt>
                <c:pt idx="31">
                  <c:v>3953.1865056879196</c:v>
                </c:pt>
              </c:numCache>
            </c:numRef>
          </c:val>
          <c:smooth val="0"/>
        </c:ser>
        <c:axId val="45695804"/>
        <c:axId val="8609053"/>
      </c:lineChart>
      <c:catAx>
        <c:axId val="45695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8609053"/>
        <c:crossesAt val="0"/>
        <c:auto val="1"/>
        <c:lblOffset val="100"/>
        <c:tickLblSkip val="1"/>
        <c:noMultiLvlLbl val="0"/>
      </c:catAx>
      <c:valAx>
        <c:axId val="860905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5695804"/>
        <c:crossesAt val="1"/>
        <c:crossBetween val="between"/>
        <c:dispUnits/>
        <c:majorUnit val="30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85"/>
          <c:y val="0.86925"/>
          <c:w val="0.83175"/>
          <c:h val="0.1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สถานี N.13A แม่น้ำน่าน อ.เวียงสา จ.น่าน</a:t>
            </a:r>
          </a:p>
        </c:rich>
      </c:tx>
      <c:layout>
        <c:manualLayout>
          <c:xMode val="factor"/>
          <c:yMode val="factor"/>
          <c:x val="0.027"/>
          <c:y val="-0.017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5"/>
          <c:y val="0.16275"/>
          <c:w val="0.86875"/>
          <c:h val="0.749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28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9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0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N.13A'!$B$5:$B$37</c:f>
              <c:numCache>
                <c:ptCount val="33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2535</c:v>
                </c:pt>
                <c:pt idx="5">
                  <c:v>2536</c:v>
                </c:pt>
                <c:pt idx="6">
                  <c:v>2537</c:v>
                </c:pt>
                <c:pt idx="7">
                  <c:v>2538</c:v>
                </c:pt>
                <c:pt idx="8">
                  <c:v>2539</c:v>
                </c:pt>
                <c:pt idx="9">
                  <c:v>2540</c:v>
                </c:pt>
                <c:pt idx="10">
                  <c:v>2541</c:v>
                </c:pt>
                <c:pt idx="11">
                  <c:v>2542</c:v>
                </c:pt>
                <c:pt idx="12">
                  <c:v>2543</c:v>
                </c:pt>
                <c:pt idx="13">
                  <c:v>2544</c:v>
                </c:pt>
                <c:pt idx="14">
                  <c:v>2545</c:v>
                </c:pt>
                <c:pt idx="15">
                  <c:v>2546</c:v>
                </c:pt>
                <c:pt idx="16">
                  <c:v>2547</c:v>
                </c:pt>
                <c:pt idx="17">
                  <c:v>2548</c:v>
                </c:pt>
                <c:pt idx="18">
                  <c:v>2549</c:v>
                </c:pt>
                <c:pt idx="19">
                  <c:v>2550</c:v>
                </c:pt>
                <c:pt idx="20">
                  <c:v>2551</c:v>
                </c:pt>
                <c:pt idx="21">
                  <c:v>2552</c:v>
                </c:pt>
                <c:pt idx="22">
                  <c:v>2553</c:v>
                </c:pt>
                <c:pt idx="23">
                  <c:v>2554</c:v>
                </c:pt>
                <c:pt idx="24">
                  <c:v>2555</c:v>
                </c:pt>
                <c:pt idx="25">
                  <c:v>2556</c:v>
                </c:pt>
                <c:pt idx="26">
                  <c:v>2557</c:v>
                </c:pt>
                <c:pt idx="27">
                  <c:v>2558</c:v>
                </c:pt>
                <c:pt idx="28">
                  <c:v>2559</c:v>
                </c:pt>
                <c:pt idx="29">
                  <c:v>2560</c:v>
                </c:pt>
                <c:pt idx="30">
                  <c:v>2561</c:v>
                </c:pt>
                <c:pt idx="31">
                  <c:v>2562</c:v>
                </c:pt>
                <c:pt idx="32">
                  <c:v>2563</c:v>
                </c:pt>
              </c:numCache>
            </c:numRef>
          </c:cat>
          <c:val>
            <c:numRef>
              <c:f>'std. - N.13A'!$C$5:$C$37</c:f>
              <c:numCache>
                <c:ptCount val="33"/>
                <c:pt idx="0">
                  <c:v>4683.96</c:v>
                </c:pt>
                <c:pt idx="1">
                  <c:v>3345.76</c:v>
                </c:pt>
                <c:pt idx="2">
                  <c:v>3732.51</c:v>
                </c:pt>
                <c:pt idx="3">
                  <c:v>3533.3</c:v>
                </c:pt>
                <c:pt idx="4">
                  <c:v>2976.7</c:v>
                </c:pt>
                <c:pt idx="5">
                  <c:v>3542.3</c:v>
                </c:pt>
                <c:pt idx="6">
                  <c:v>9582</c:v>
                </c:pt>
                <c:pt idx="7">
                  <c:v>11328.83</c:v>
                </c:pt>
                <c:pt idx="8">
                  <c:v>7442.5</c:v>
                </c:pt>
                <c:pt idx="9">
                  <c:v>6351.15</c:v>
                </c:pt>
                <c:pt idx="10">
                  <c:v>4388.89</c:v>
                </c:pt>
                <c:pt idx="11">
                  <c:v>8939.3</c:v>
                </c:pt>
                <c:pt idx="12">
                  <c:v>8416.79</c:v>
                </c:pt>
                <c:pt idx="13">
                  <c:v>11232.79</c:v>
                </c:pt>
                <c:pt idx="14">
                  <c:v>11403.6</c:v>
                </c:pt>
                <c:pt idx="15">
                  <c:v>7050.33</c:v>
                </c:pt>
                <c:pt idx="16">
                  <c:v>8728.01</c:v>
                </c:pt>
                <c:pt idx="17">
                  <c:v>8075.376</c:v>
                </c:pt>
                <c:pt idx="18">
                  <c:v>8386.33</c:v>
                </c:pt>
                <c:pt idx="19">
                  <c:v>6048.8</c:v>
                </c:pt>
                <c:pt idx="20">
                  <c:v>7658.04</c:v>
                </c:pt>
                <c:pt idx="21">
                  <c:v>2386.21</c:v>
                </c:pt>
                <c:pt idx="22">
                  <c:v>8302.233024000001</c:v>
                </c:pt>
                <c:pt idx="23">
                  <c:v>13829.814720000002</c:v>
                </c:pt>
                <c:pt idx="24">
                  <c:v>5257.108224</c:v>
                </c:pt>
                <c:pt idx="25">
                  <c:v>5143.830912</c:v>
                </c:pt>
                <c:pt idx="26">
                  <c:v>5067.3</c:v>
                </c:pt>
                <c:pt idx="27">
                  <c:v>3875.6577600000005</c:v>
                </c:pt>
                <c:pt idx="28">
                  <c:v>6189.466175999998</c:v>
                </c:pt>
                <c:pt idx="29">
                  <c:v>6326.4</c:v>
                </c:pt>
                <c:pt idx="30">
                  <c:v>9289.6</c:v>
                </c:pt>
                <c:pt idx="31">
                  <c:v>5084</c:v>
                </c:pt>
                <c:pt idx="32">
                  <c:v>5490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(2531 - 2562 ) 32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N.13A'!$B$5:$B$37</c:f>
              <c:numCache>
                <c:ptCount val="33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2535</c:v>
                </c:pt>
                <c:pt idx="5">
                  <c:v>2536</c:v>
                </c:pt>
                <c:pt idx="6">
                  <c:v>2537</c:v>
                </c:pt>
                <c:pt idx="7">
                  <c:v>2538</c:v>
                </c:pt>
                <c:pt idx="8">
                  <c:v>2539</c:v>
                </c:pt>
                <c:pt idx="9">
                  <c:v>2540</c:v>
                </c:pt>
                <c:pt idx="10">
                  <c:v>2541</c:v>
                </c:pt>
                <c:pt idx="11">
                  <c:v>2542</c:v>
                </c:pt>
                <c:pt idx="12">
                  <c:v>2543</c:v>
                </c:pt>
                <c:pt idx="13">
                  <c:v>2544</c:v>
                </c:pt>
                <c:pt idx="14">
                  <c:v>2545</c:v>
                </c:pt>
                <c:pt idx="15">
                  <c:v>2546</c:v>
                </c:pt>
                <c:pt idx="16">
                  <c:v>2547</c:v>
                </c:pt>
                <c:pt idx="17">
                  <c:v>2548</c:v>
                </c:pt>
                <c:pt idx="18">
                  <c:v>2549</c:v>
                </c:pt>
                <c:pt idx="19">
                  <c:v>2550</c:v>
                </c:pt>
                <c:pt idx="20">
                  <c:v>2551</c:v>
                </c:pt>
                <c:pt idx="21">
                  <c:v>2552</c:v>
                </c:pt>
                <c:pt idx="22">
                  <c:v>2553</c:v>
                </c:pt>
                <c:pt idx="23">
                  <c:v>2554</c:v>
                </c:pt>
                <c:pt idx="24">
                  <c:v>2555</c:v>
                </c:pt>
                <c:pt idx="25">
                  <c:v>2556</c:v>
                </c:pt>
                <c:pt idx="26">
                  <c:v>2557</c:v>
                </c:pt>
                <c:pt idx="27">
                  <c:v>2558</c:v>
                </c:pt>
                <c:pt idx="28">
                  <c:v>2559</c:v>
                </c:pt>
                <c:pt idx="29">
                  <c:v>2560</c:v>
                </c:pt>
                <c:pt idx="30">
                  <c:v>2561</c:v>
                </c:pt>
                <c:pt idx="31">
                  <c:v>2562</c:v>
                </c:pt>
                <c:pt idx="32">
                  <c:v>2563</c:v>
                </c:pt>
              </c:numCache>
            </c:numRef>
          </c:cat>
          <c:val>
            <c:numRef>
              <c:f>'std. - N.13A'!$E$5:$E$36</c:f>
              <c:numCache>
                <c:ptCount val="32"/>
                <c:pt idx="0">
                  <c:v>6799.965212999999</c:v>
                </c:pt>
                <c:pt idx="1">
                  <c:v>6799.965212999999</c:v>
                </c:pt>
                <c:pt idx="2">
                  <c:v>6799.965212999999</c:v>
                </c:pt>
                <c:pt idx="3">
                  <c:v>6799.965212999999</c:v>
                </c:pt>
                <c:pt idx="4">
                  <c:v>6799.965212999999</c:v>
                </c:pt>
                <c:pt idx="5">
                  <c:v>6799.965212999999</c:v>
                </c:pt>
                <c:pt idx="6">
                  <c:v>6799.965212999999</c:v>
                </c:pt>
                <c:pt idx="7">
                  <c:v>6799.965212999999</c:v>
                </c:pt>
                <c:pt idx="8">
                  <c:v>6799.965212999999</c:v>
                </c:pt>
                <c:pt idx="9">
                  <c:v>6799.965212999999</c:v>
                </c:pt>
                <c:pt idx="10">
                  <c:v>6799.965212999999</c:v>
                </c:pt>
                <c:pt idx="11">
                  <c:v>6799.965212999999</c:v>
                </c:pt>
                <c:pt idx="12">
                  <c:v>6799.965212999999</c:v>
                </c:pt>
                <c:pt idx="13">
                  <c:v>6799.965212999999</c:v>
                </c:pt>
                <c:pt idx="14">
                  <c:v>6799.965212999999</c:v>
                </c:pt>
                <c:pt idx="15">
                  <c:v>6799.965212999999</c:v>
                </c:pt>
                <c:pt idx="16">
                  <c:v>6799.965212999999</c:v>
                </c:pt>
                <c:pt idx="17">
                  <c:v>6799.965212999999</c:v>
                </c:pt>
                <c:pt idx="18">
                  <c:v>6799.965212999999</c:v>
                </c:pt>
                <c:pt idx="19">
                  <c:v>6799.965212999999</c:v>
                </c:pt>
                <c:pt idx="20">
                  <c:v>6799.965212999999</c:v>
                </c:pt>
                <c:pt idx="21">
                  <c:v>6799.965212999999</c:v>
                </c:pt>
                <c:pt idx="22">
                  <c:v>6799.965212999999</c:v>
                </c:pt>
                <c:pt idx="23">
                  <c:v>6799.965212999999</c:v>
                </c:pt>
                <c:pt idx="24">
                  <c:v>6799.965212999999</c:v>
                </c:pt>
                <c:pt idx="25">
                  <c:v>6799.965212999999</c:v>
                </c:pt>
                <c:pt idx="26">
                  <c:v>6799.965212999999</c:v>
                </c:pt>
                <c:pt idx="27">
                  <c:v>6799.965212999999</c:v>
                </c:pt>
                <c:pt idx="28">
                  <c:v>6799.965212999999</c:v>
                </c:pt>
                <c:pt idx="29">
                  <c:v>6799.965212999999</c:v>
                </c:pt>
                <c:pt idx="30">
                  <c:v>6799.965212999999</c:v>
                </c:pt>
                <c:pt idx="31">
                  <c:v>6799.965212999999</c:v>
                </c:pt>
              </c:numCache>
            </c:numRef>
          </c:val>
          <c:smooth val="0"/>
        </c:ser>
        <c:ser>
          <c:idx val="2"/>
          <c:order val="2"/>
          <c:tx>
            <c:v>ปี2563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N.13A'!$B$5:$B$37</c:f>
              <c:numCache>
                <c:ptCount val="33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2535</c:v>
                </c:pt>
                <c:pt idx="5">
                  <c:v>2536</c:v>
                </c:pt>
                <c:pt idx="6">
                  <c:v>2537</c:v>
                </c:pt>
                <c:pt idx="7">
                  <c:v>2538</c:v>
                </c:pt>
                <c:pt idx="8">
                  <c:v>2539</c:v>
                </c:pt>
                <c:pt idx="9">
                  <c:v>2540</c:v>
                </c:pt>
                <c:pt idx="10">
                  <c:v>2541</c:v>
                </c:pt>
                <c:pt idx="11">
                  <c:v>2542</c:v>
                </c:pt>
                <c:pt idx="12">
                  <c:v>2543</c:v>
                </c:pt>
                <c:pt idx="13">
                  <c:v>2544</c:v>
                </c:pt>
                <c:pt idx="14">
                  <c:v>2545</c:v>
                </c:pt>
                <c:pt idx="15">
                  <c:v>2546</c:v>
                </c:pt>
                <c:pt idx="16">
                  <c:v>2547</c:v>
                </c:pt>
                <c:pt idx="17">
                  <c:v>2548</c:v>
                </c:pt>
                <c:pt idx="18">
                  <c:v>2549</c:v>
                </c:pt>
                <c:pt idx="19">
                  <c:v>2550</c:v>
                </c:pt>
                <c:pt idx="20">
                  <c:v>2551</c:v>
                </c:pt>
                <c:pt idx="21">
                  <c:v>2552</c:v>
                </c:pt>
                <c:pt idx="22">
                  <c:v>2553</c:v>
                </c:pt>
                <c:pt idx="23">
                  <c:v>2554</c:v>
                </c:pt>
                <c:pt idx="24">
                  <c:v>2555</c:v>
                </c:pt>
                <c:pt idx="25">
                  <c:v>2556</c:v>
                </c:pt>
                <c:pt idx="26">
                  <c:v>2557</c:v>
                </c:pt>
                <c:pt idx="27">
                  <c:v>2558</c:v>
                </c:pt>
                <c:pt idx="28">
                  <c:v>2559</c:v>
                </c:pt>
                <c:pt idx="29">
                  <c:v>2560</c:v>
                </c:pt>
                <c:pt idx="30">
                  <c:v>2561</c:v>
                </c:pt>
                <c:pt idx="31">
                  <c:v>2562</c:v>
                </c:pt>
                <c:pt idx="32">
                  <c:v>2563</c:v>
                </c:pt>
              </c:numCache>
            </c:numRef>
          </c:cat>
          <c:val>
            <c:numRef>
              <c:f>'std. - N.13A'!$D$5:$D$37</c:f>
              <c:numCache>
                <c:ptCount val="33"/>
                <c:pt idx="32">
                  <c:v>5490</c:v>
                </c:pt>
              </c:numCache>
            </c:numRef>
          </c:val>
          <c:smooth val="0"/>
        </c:ser>
        <c:marker val="1"/>
        <c:axId val="10372614"/>
        <c:axId val="26244663"/>
      </c:lineChart>
      <c:catAx>
        <c:axId val="10372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6244663"/>
        <c:crossesAt val="0"/>
        <c:auto val="1"/>
        <c:lblOffset val="100"/>
        <c:tickLblSkip val="1"/>
        <c:noMultiLvlLbl val="0"/>
      </c:catAx>
      <c:valAx>
        <c:axId val="2624466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0372614"/>
        <c:crossesAt val="1"/>
        <c:crossBetween val="between"/>
        <c:dispUnits/>
        <c:majorUnit val="30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"/>
          <c:y val="0.92775"/>
          <c:w val="0.835"/>
          <c:h val="0.0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0.454</cdr:x>
      <cdr:y>0.47225</cdr:y>
    </cdr:from>
    <cdr:to>
      <cdr:x>0.59275</cdr:x>
      <cdr:y>0.50925</cdr:y>
    </cdr:to>
    <cdr:sp>
      <cdr:nvSpPr>
        <cdr:cNvPr id="1" name="TextBox 1"/>
        <cdr:cNvSpPr txBox="1">
          <a:spLocks noChangeArrowheads="1"/>
        </cdr:cNvSpPr>
      </cdr:nvSpPr>
      <cdr:spPr>
        <a:xfrm>
          <a:off x="4257675" y="2914650"/>
          <a:ext cx="1304925" cy="2286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6,800 ล้าน ลบ.ม..</a:t>
          </a:r>
        </a:p>
      </cdr:txBody>
    </cdr:sp>
  </cdr:relSizeAnchor>
  <cdr:relSizeAnchor xmlns:cdr="http://schemas.openxmlformats.org/drawingml/2006/chartDrawing">
    <cdr:from>
      <cdr:x>0.58375</cdr:x>
      <cdr:y>0.32825</cdr:y>
    </cdr:from>
    <cdr:to>
      <cdr:x>0.7315</cdr:x>
      <cdr:y>0.36525</cdr:y>
    </cdr:to>
    <cdr:sp>
      <cdr:nvSpPr>
        <cdr:cNvPr id="2" name="TextBox 1"/>
        <cdr:cNvSpPr txBox="1">
          <a:spLocks noChangeArrowheads="1"/>
        </cdr:cNvSpPr>
      </cdr:nvSpPr>
      <cdr:spPr>
        <a:xfrm>
          <a:off x="5476875" y="2019300"/>
          <a:ext cx="1390650" cy="2286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9,647 ล้าน ลบ.ม.</a:t>
          </a:r>
        </a:p>
      </cdr:txBody>
    </cdr:sp>
  </cdr:relSizeAnchor>
  <cdr:relSizeAnchor xmlns:cdr="http://schemas.openxmlformats.org/drawingml/2006/chartDrawing">
    <cdr:from>
      <cdr:x>0.33</cdr:x>
      <cdr:y>0.634</cdr:y>
    </cdr:from>
    <cdr:to>
      <cdr:x>0.47775</cdr:x>
      <cdr:y>0.67275</cdr:y>
    </cdr:to>
    <cdr:sp>
      <cdr:nvSpPr>
        <cdr:cNvPr id="3" name="TextBox 1"/>
        <cdr:cNvSpPr txBox="1">
          <a:spLocks noChangeArrowheads="1"/>
        </cdr:cNvSpPr>
      </cdr:nvSpPr>
      <cdr:spPr>
        <a:xfrm>
          <a:off x="3095625" y="3905250"/>
          <a:ext cx="1390650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3,953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0.184</cdr:x>
      <cdr:y>0.3835</cdr:y>
    </cdr:from>
    <cdr:to>
      <cdr:x>0.22875</cdr:x>
      <cdr:y>0.58175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724025" y="2343150"/>
          <a:ext cx="419100" cy="1209675"/>
        </a:xfrm>
        <a:prstGeom prst="curvedConnector3">
          <a:avLst>
            <a:gd name="adj1" fmla="val 0"/>
            <a:gd name="adj2" fmla="val 791458"/>
            <a:gd name="adj3" fmla="val -227935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zoomScalePageLayoutView="0" workbookViewId="0" topLeftCell="A16">
      <selection activeCell="P29" sqref="P29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3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5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2531</v>
      </c>
      <c r="C5" s="71">
        <v>4683.96</v>
      </c>
      <c r="D5" s="72"/>
      <c r="E5" s="73">
        <f aca="true" t="shared" si="0" ref="E5:E36">$C$105</f>
        <v>6799.965212999999</v>
      </c>
      <c r="F5" s="74">
        <f aca="true" t="shared" si="1" ref="F5:F36">+$C$108</f>
        <v>3953.1865056879196</v>
      </c>
      <c r="G5" s="75">
        <f aca="true" t="shared" si="2" ref="G5:G36">$C$106</f>
        <v>2846.778707312079</v>
      </c>
      <c r="H5" s="76">
        <f aca="true" t="shared" si="3" ref="H5:H36">+$C$109</f>
        <v>9646.743920312078</v>
      </c>
      <c r="I5" s="2">
        <v>1</v>
      </c>
    </row>
    <row r="6" spans="2:9" ht="11.25">
      <c r="B6" s="22">
        <v>2532</v>
      </c>
      <c r="C6" s="77">
        <v>3345.76</v>
      </c>
      <c r="D6" s="72"/>
      <c r="E6" s="78">
        <f t="shared" si="0"/>
        <v>6799.965212999999</v>
      </c>
      <c r="F6" s="79">
        <f t="shared" si="1"/>
        <v>3953.1865056879196</v>
      </c>
      <c r="G6" s="80">
        <f t="shared" si="2"/>
        <v>2846.778707312079</v>
      </c>
      <c r="H6" s="81">
        <f t="shared" si="3"/>
        <v>9646.743920312078</v>
      </c>
      <c r="I6" s="2">
        <f>I5+1</f>
        <v>2</v>
      </c>
    </row>
    <row r="7" spans="2:9" ht="11.25">
      <c r="B7" s="22">
        <v>2533</v>
      </c>
      <c r="C7" s="77">
        <v>3732.51</v>
      </c>
      <c r="D7" s="72"/>
      <c r="E7" s="78">
        <f t="shared" si="0"/>
        <v>6799.965212999999</v>
      </c>
      <c r="F7" s="79">
        <f t="shared" si="1"/>
        <v>3953.1865056879196</v>
      </c>
      <c r="G7" s="80">
        <f t="shared" si="2"/>
        <v>2846.778707312079</v>
      </c>
      <c r="H7" s="81">
        <f t="shared" si="3"/>
        <v>9646.743920312078</v>
      </c>
      <c r="I7" s="2">
        <f aca="true" t="shared" si="4" ref="I7:I36">I6+1</f>
        <v>3</v>
      </c>
    </row>
    <row r="8" spans="2:9" ht="11.25">
      <c r="B8" s="22">
        <v>2534</v>
      </c>
      <c r="C8" s="77">
        <v>3533.3</v>
      </c>
      <c r="D8" s="72"/>
      <c r="E8" s="78">
        <f t="shared" si="0"/>
        <v>6799.965212999999</v>
      </c>
      <c r="F8" s="79">
        <f t="shared" si="1"/>
        <v>3953.1865056879196</v>
      </c>
      <c r="G8" s="80">
        <f t="shared" si="2"/>
        <v>2846.778707312079</v>
      </c>
      <c r="H8" s="81">
        <f t="shared" si="3"/>
        <v>9646.743920312078</v>
      </c>
      <c r="I8" s="2">
        <f t="shared" si="4"/>
        <v>4</v>
      </c>
    </row>
    <row r="9" spans="2:9" ht="11.25">
      <c r="B9" s="22">
        <v>2535</v>
      </c>
      <c r="C9" s="77">
        <v>2976.7</v>
      </c>
      <c r="D9" s="72"/>
      <c r="E9" s="78">
        <f t="shared" si="0"/>
        <v>6799.965212999999</v>
      </c>
      <c r="F9" s="79">
        <f t="shared" si="1"/>
        <v>3953.1865056879196</v>
      </c>
      <c r="G9" s="80">
        <f t="shared" si="2"/>
        <v>2846.778707312079</v>
      </c>
      <c r="H9" s="81">
        <f t="shared" si="3"/>
        <v>9646.743920312078</v>
      </c>
      <c r="I9" s="2">
        <f t="shared" si="4"/>
        <v>5</v>
      </c>
    </row>
    <row r="10" spans="2:9" ht="11.25">
      <c r="B10" s="22">
        <v>2536</v>
      </c>
      <c r="C10" s="77">
        <v>3542.3</v>
      </c>
      <c r="D10" s="72"/>
      <c r="E10" s="78">
        <f t="shared" si="0"/>
        <v>6799.965212999999</v>
      </c>
      <c r="F10" s="79">
        <f t="shared" si="1"/>
        <v>3953.1865056879196</v>
      </c>
      <c r="G10" s="80">
        <f t="shared" si="2"/>
        <v>2846.778707312079</v>
      </c>
      <c r="H10" s="81">
        <f t="shared" si="3"/>
        <v>9646.743920312078</v>
      </c>
      <c r="I10" s="2">
        <f t="shared" si="4"/>
        <v>6</v>
      </c>
    </row>
    <row r="11" spans="2:9" ht="11.25">
      <c r="B11" s="22">
        <v>2537</v>
      </c>
      <c r="C11" s="77">
        <v>9582</v>
      </c>
      <c r="D11" s="72"/>
      <c r="E11" s="78">
        <f t="shared" si="0"/>
        <v>6799.965212999999</v>
      </c>
      <c r="F11" s="79">
        <f t="shared" si="1"/>
        <v>3953.1865056879196</v>
      </c>
      <c r="G11" s="80">
        <f t="shared" si="2"/>
        <v>2846.778707312079</v>
      </c>
      <c r="H11" s="81">
        <f t="shared" si="3"/>
        <v>9646.743920312078</v>
      </c>
      <c r="I11" s="2">
        <f t="shared" si="4"/>
        <v>7</v>
      </c>
    </row>
    <row r="12" spans="2:9" ht="11.25">
      <c r="B12" s="22">
        <v>2538</v>
      </c>
      <c r="C12" s="77">
        <v>11328.83</v>
      </c>
      <c r="D12" s="72"/>
      <c r="E12" s="78">
        <f t="shared" si="0"/>
        <v>6799.965212999999</v>
      </c>
      <c r="F12" s="79">
        <f t="shared" si="1"/>
        <v>3953.1865056879196</v>
      </c>
      <c r="G12" s="80">
        <f t="shared" si="2"/>
        <v>2846.778707312079</v>
      </c>
      <c r="H12" s="81">
        <f t="shared" si="3"/>
        <v>9646.743920312078</v>
      </c>
      <c r="I12" s="2">
        <f t="shared" si="4"/>
        <v>8</v>
      </c>
    </row>
    <row r="13" spans="2:9" ht="11.25">
      <c r="B13" s="22">
        <v>2539</v>
      </c>
      <c r="C13" s="77">
        <v>7442.5</v>
      </c>
      <c r="D13" s="72"/>
      <c r="E13" s="78">
        <f t="shared" si="0"/>
        <v>6799.965212999999</v>
      </c>
      <c r="F13" s="79">
        <f t="shared" si="1"/>
        <v>3953.1865056879196</v>
      </c>
      <c r="G13" s="80">
        <f t="shared" si="2"/>
        <v>2846.778707312079</v>
      </c>
      <c r="H13" s="81">
        <f t="shared" si="3"/>
        <v>9646.743920312078</v>
      </c>
      <c r="I13" s="2">
        <f t="shared" si="4"/>
        <v>9</v>
      </c>
    </row>
    <row r="14" spans="2:9" ht="11.25">
      <c r="B14" s="22">
        <v>2540</v>
      </c>
      <c r="C14" s="77">
        <v>6351.15</v>
      </c>
      <c r="D14" s="72"/>
      <c r="E14" s="78">
        <f t="shared" si="0"/>
        <v>6799.965212999999</v>
      </c>
      <c r="F14" s="79">
        <f t="shared" si="1"/>
        <v>3953.1865056879196</v>
      </c>
      <c r="G14" s="80">
        <f t="shared" si="2"/>
        <v>2846.778707312079</v>
      </c>
      <c r="H14" s="81">
        <f t="shared" si="3"/>
        <v>9646.743920312078</v>
      </c>
      <c r="I14" s="2">
        <f t="shared" si="4"/>
        <v>10</v>
      </c>
    </row>
    <row r="15" spans="2:9" ht="11.25">
      <c r="B15" s="22">
        <v>2541</v>
      </c>
      <c r="C15" s="77">
        <v>4388.89</v>
      </c>
      <c r="D15" s="72"/>
      <c r="E15" s="78">
        <f t="shared" si="0"/>
        <v>6799.965212999999</v>
      </c>
      <c r="F15" s="79">
        <f t="shared" si="1"/>
        <v>3953.1865056879196</v>
      </c>
      <c r="G15" s="80">
        <f t="shared" si="2"/>
        <v>2846.778707312079</v>
      </c>
      <c r="H15" s="81">
        <f t="shared" si="3"/>
        <v>9646.743920312078</v>
      </c>
      <c r="I15" s="2">
        <f t="shared" si="4"/>
        <v>11</v>
      </c>
    </row>
    <row r="16" spans="2:9" ht="11.25">
      <c r="B16" s="22">
        <v>2542</v>
      </c>
      <c r="C16" s="77">
        <v>8939.3</v>
      </c>
      <c r="D16" s="72"/>
      <c r="E16" s="78">
        <f t="shared" si="0"/>
        <v>6799.965212999999</v>
      </c>
      <c r="F16" s="79">
        <f t="shared" si="1"/>
        <v>3953.1865056879196</v>
      </c>
      <c r="G16" s="80">
        <f t="shared" si="2"/>
        <v>2846.778707312079</v>
      </c>
      <c r="H16" s="81">
        <f t="shared" si="3"/>
        <v>9646.743920312078</v>
      </c>
      <c r="I16" s="2">
        <f t="shared" si="4"/>
        <v>12</v>
      </c>
    </row>
    <row r="17" spans="2:9" ht="11.25">
      <c r="B17" s="22">
        <v>2543</v>
      </c>
      <c r="C17" s="77">
        <v>8416.79</v>
      </c>
      <c r="D17" s="72"/>
      <c r="E17" s="78">
        <f t="shared" si="0"/>
        <v>6799.965212999999</v>
      </c>
      <c r="F17" s="79">
        <f t="shared" si="1"/>
        <v>3953.1865056879196</v>
      </c>
      <c r="G17" s="80">
        <f t="shared" si="2"/>
        <v>2846.778707312079</v>
      </c>
      <c r="H17" s="81">
        <f t="shared" si="3"/>
        <v>9646.743920312078</v>
      </c>
      <c r="I17" s="2">
        <f t="shared" si="4"/>
        <v>13</v>
      </c>
    </row>
    <row r="18" spans="2:9" ht="11.25">
      <c r="B18" s="22">
        <v>2544</v>
      </c>
      <c r="C18" s="77">
        <v>11232.79</v>
      </c>
      <c r="D18" s="72"/>
      <c r="E18" s="78">
        <f t="shared" si="0"/>
        <v>6799.965212999999</v>
      </c>
      <c r="F18" s="79">
        <f t="shared" si="1"/>
        <v>3953.1865056879196</v>
      </c>
      <c r="G18" s="80">
        <f t="shared" si="2"/>
        <v>2846.778707312079</v>
      </c>
      <c r="H18" s="81">
        <f t="shared" si="3"/>
        <v>9646.743920312078</v>
      </c>
      <c r="I18" s="2">
        <f t="shared" si="4"/>
        <v>14</v>
      </c>
    </row>
    <row r="19" spans="2:9" ht="11.25">
      <c r="B19" s="22">
        <v>2545</v>
      </c>
      <c r="C19" s="77">
        <v>11403.6</v>
      </c>
      <c r="D19" s="72"/>
      <c r="E19" s="78">
        <f t="shared" si="0"/>
        <v>6799.965212999999</v>
      </c>
      <c r="F19" s="79">
        <f t="shared" si="1"/>
        <v>3953.1865056879196</v>
      </c>
      <c r="G19" s="80">
        <f t="shared" si="2"/>
        <v>2846.778707312079</v>
      </c>
      <c r="H19" s="81">
        <f t="shared" si="3"/>
        <v>9646.743920312078</v>
      </c>
      <c r="I19" s="2">
        <f t="shared" si="4"/>
        <v>15</v>
      </c>
    </row>
    <row r="20" spans="2:9" ht="11.25">
      <c r="B20" s="22">
        <v>2546</v>
      </c>
      <c r="C20" s="77">
        <v>7050.33</v>
      </c>
      <c r="D20" s="72"/>
      <c r="E20" s="78">
        <f t="shared" si="0"/>
        <v>6799.965212999999</v>
      </c>
      <c r="F20" s="79">
        <f t="shared" si="1"/>
        <v>3953.1865056879196</v>
      </c>
      <c r="G20" s="80">
        <f t="shared" si="2"/>
        <v>2846.778707312079</v>
      </c>
      <c r="H20" s="81">
        <f t="shared" si="3"/>
        <v>9646.743920312078</v>
      </c>
      <c r="I20" s="2">
        <f t="shared" si="4"/>
        <v>16</v>
      </c>
    </row>
    <row r="21" spans="2:9" ht="11.25">
      <c r="B21" s="22">
        <v>2547</v>
      </c>
      <c r="C21" s="82">
        <v>8728.01</v>
      </c>
      <c r="D21" s="72"/>
      <c r="E21" s="78">
        <f t="shared" si="0"/>
        <v>6799.965212999999</v>
      </c>
      <c r="F21" s="79">
        <f t="shared" si="1"/>
        <v>3953.1865056879196</v>
      </c>
      <c r="G21" s="80">
        <f t="shared" si="2"/>
        <v>2846.778707312079</v>
      </c>
      <c r="H21" s="81">
        <f t="shared" si="3"/>
        <v>9646.743920312078</v>
      </c>
      <c r="I21" s="2">
        <f t="shared" si="4"/>
        <v>17</v>
      </c>
    </row>
    <row r="22" spans="2:9" ht="11.25">
      <c r="B22" s="22">
        <v>2548</v>
      </c>
      <c r="C22" s="82">
        <v>8075.376</v>
      </c>
      <c r="D22" s="72"/>
      <c r="E22" s="78">
        <f t="shared" si="0"/>
        <v>6799.965212999999</v>
      </c>
      <c r="F22" s="79">
        <f t="shared" si="1"/>
        <v>3953.1865056879196</v>
      </c>
      <c r="G22" s="80">
        <f t="shared" si="2"/>
        <v>2846.778707312079</v>
      </c>
      <c r="H22" s="81">
        <f t="shared" si="3"/>
        <v>9646.743920312078</v>
      </c>
      <c r="I22" s="2">
        <f t="shared" si="4"/>
        <v>18</v>
      </c>
    </row>
    <row r="23" spans="2:9" ht="11.25">
      <c r="B23" s="22">
        <v>2549</v>
      </c>
      <c r="C23" s="82">
        <v>8386.33</v>
      </c>
      <c r="D23" s="72"/>
      <c r="E23" s="78">
        <f t="shared" si="0"/>
        <v>6799.965212999999</v>
      </c>
      <c r="F23" s="79">
        <f t="shared" si="1"/>
        <v>3953.1865056879196</v>
      </c>
      <c r="G23" s="80">
        <f t="shared" si="2"/>
        <v>2846.778707312079</v>
      </c>
      <c r="H23" s="81">
        <f t="shared" si="3"/>
        <v>9646.743920312078</v>
      </c>
      <c r="I23" s="2">
        <f t="shared" si="4"/>
        <v>19</v>
      </c>
    </row>
    <row r="24" spans="2:9" ht="11.25">
      <c r="B24" s="22">
        <v>2550</v>
      </c>
      <c r="C24" s="82">
        <v>6048.8</v>
      </c>
      <c r="D24" s="72"/>
      <c r="E24" s="78">
        <f t="shared" si="0"/>
        <v>6799.965212999999</v>
      </c>
      <c r="F24" s="79">
        <f t="shared" si="1"/>
        <v>3953.1865056879196</v>
      </c>
      <c r="G24" s="80">
        <f t="shared" si="2"/>
        <v>2846.778707312079</v>
      </c>
      <c r="H24" s="81">
        <f t="shared" si="3"/>
        <v>9646.743920312078</v>
      </c>
      <c r="I24" s="2">
        <f t="shared" si="4"/>
        <v>20</v>
      </c>
    </row>
    <row r="25" spans="2:9" ht="11.25">
      <c r="B25" s="22">
        <v>2551</v>
      </c>
      <c r="C25" s="82">
        <v>7658.04</v>
      </c>
      <c r="D25" s="72"/>
      <c r="E25" s="78">
        <f t="shared" si="0"/>
        <v>6799.965212999999</v>
      </c>
      <c r="F25" s="79">
        <f t="shared" si="1"/>
        <v>3953.1865056879196</v>
      </c>
      <c r="G25" s="80">
        <f t="shared" si="2"/>
        <v>2846.778707312079</v>
      </c>
      <c r="H25" s="81">
        <f t="shared" si="3"/>
        <v>9646.743920312078</v>
      </c>
      <c r="I25" s="2">
        <f t="shared" si="4"/>
        <v>21</v>
      </c>
    </row>
    <row r="26" spans="2:9" ht="11.25">
      <c r="B26" s="22">
        <v>2552</v>
      </c>
      <c r="C26" s="82">
        <v>2386.21</v>
      </c>
      <c r="D26" s="72"/>
      <c r="E26" s="78">
        <f t="shared" si="0"/>
        <v>6799.965212999999</v>
      </c>
      <c r="F26" s="79">
        <f t="shared" si="1"/>
        <v>3953.1865056879196</v>
      </c>
      <c r="G26" s="80">
        <f t="shared" si="2"/>
        <v>2846.778707312079</v>
      </c>
      <c r="H26" s="81">
        <f t="shared" si="3"/>
        <v>9646.743920312078</v>
      </c>
      <c r="I26" s="2">
        <f t="shared" si="4"/>
        <v>22</v>
      </c>
    </row>
    <row r="27" spans="2:9" ht="11.25">
      <c r="B27" s="22">
        <v>2553</v>
      </c>
      <c r="C27" s="82">
        <v>8302.233024000001</v>
      </c>
      <c r="D27" s="72"/>
      <c r="E27" s="78">
        <f t="shared" si="0"/>
        <v>6799.965212999999</v>
      </c>
      <c r="F27" s="79">
        <f t="shared" si="1"/>
        <v>3953.1865056879196</v>
      </c>
      <c r="G27" s="80">
        <f t="shared" si="2"/>
        <v>2846.778707312079</v>
      </c>
      <c r="H27" s="81">
        <f t="shared" si="3"/>
        <v>9646.743920312078</v>
      </c>
      <c r="I27" s="2">
        <f t="shared" si="4"/>
        <v>23</v>
      </c>
    </row>
    <row r="28" spans="2:9" ht="11.25">
      <c r="B28" s="22">
        <v>2554</v>
      </c>
      <c r="C28" s="82">
        <v>13829.814720000002</v>
      </c>
      <c r="D28" s="72"/>
      <c r="E28" s="78">
        <f t="shared" si="0"/>
        <v>6799.965212999999</v>
      </c>
      <c r="F28" s="79">
        <f t="shared" si="1"/>
        <v>3953.1865056879196</v>
      </c>
      <c r="G28" s="80">
        <f t="shared" si="2"/>
        <v>2846.778707312079</v>
      </c>
      <c r="H28" s="81">
        <f t="shared" si="3"/>
        <v>9646.743920312078</v>
      </c>
      <c r="I28" s="2">
        <f t="shared" si="4"/>
        <v>24</v>
      </c>
    </row>
    <row r="29" spans="2:9" ht="11.25">
      <c r="B29" s="22">
        <v>2555</v>
      </c>
      <c r="C29" s="82">
        <v>5257.108224</v>
      </c>
      <c r="D29" s="72"/>
      <c r="E29" s="78">
        <f t="shared" si="0"/>
        <v>6799.965212999999</v>
      </c>
      <c r="F29" s="79">
        <f t="shared" si="1"/>
        <v>3953.1865056879196</v>
      </c>
      <c r="G29" s="80">
        <f t="shared" si="2"/>
        <v>2846.778707312079</v>
      </c>
      <c r="H29" s="81">
        <f t="shared" si="3"/>
        <v>9646.743920312078</v>
      </c>
      <c r="I29" s="2">
        <f t="shared" si="4"/>
        <v>25</v>
      </c>
    </row>
    <row r="30" spans="2:9" ht="11.25">
      <c r="B30" s="22">
        <v>2556</v>
      </c>
      <c r="C30" s="82">
        <v>5143.830912</v>
      </c>
      <c r="D30" s="72"/>
      <c r="E30" s="78">
        <f t="shared" si="0"/>
        <v>6799.965212999999</v>
      </c>
      <c r="F30" s="79">
        <f t="shared" si="1"/>
        <v>3953.1865056879196</v>
      </c>
      <c r="G30" s="80">
        <f t="shared" si="2"/>
        <v>2846.778707312079</v>
      </c>
      <c r="H30" s="81">
        <f t="shared" si="3"/>
        <v>9646.743920312078</v>
      </c>
      <c r="I30" s="2">
        <f t="shared" si="4"/>
        <v>26</v>
      </c>
    </row>
    <row r="31" spans="2:9" ht="11.25">
      <c r="B31" s="22">
        <v>2557</v>
      </c>
      <c r="C31" s="82">
        <v>5067.3</v>
      </c>
      <c r="D31" s="72"/>
      <c r="E31" s="78">
        <f t="shared" si="0"/>
        <v>6799.965212999999</v>
      </c>
      <c r="F31" s="79">
        <f t="shared" si="1"/>
        <v>3953.1865056879196</v>
      </c>
      <c r="G31" s="80">
        <f t="shared" si="2"/>
        <v>2846.778707312079</v>
      </c>
      <c r="H31" s="81">
        <f t="shared" si="3"/>
        <v>9646.743920312078</v>
      </c>
      <c r="I31" s="2">
        <f t="shared" si="4"/>
        <v>27</v>
      </c>
    </row>
    <row r="32" spans="2:9" ht="11.25">
      <c r="B32" s="22">
        <v>2558</v>
      </c>
      <c r="C32" s="82">
        <v>3875.6577600000005</v>
      </c>
      <c r="D32" s="72"/>
      <c r="E32" s="78">
        <f t="shared" si="0"/>
        <v>6799.965212999999</v>
      </c>
      <c r="F32" s="79">
        <f t="shared" si="1"/>
        <v>3953.1865056879196</v>
      </c>
      <c r="G32" s="80">
        <f t="shared" si="2"/>
        <v>2846.778707312079</v>
      </c>
      <c r="H32" s="81">
        <f t="shared" si="3"/>
        <v>9646.743920312078</v>
      </c>
      <c r="I32" s="2">
        <f t="shared" si="4"/>
        <v>28</v>
      </c>
    </row>
    <row r="33" spans="2:9" ht="11.25">
      <c r="B33" s="22">
        <v>2559</v>
      </c>
      <c r="C33" s="77">
        <v>6189.466175999998</v>
      </c>
      <c r="D33" s="72"/>
      <c r="E33" s="78">
        <f t="shared" si="0"/>
        <v>6799.965212999999</v>
      </c>
      <c r="F33" s="79">
        <f t="shared" si="1"/>
        <v>3953.1865056879196</v>
      </c>
      <c r="G33" s="80">
        <f t="shared" si="2"/>
        <v>2846.778707312079</v>
      </c>
      <c r="H33" s="81">
        <f t="shared" si="3"/>
        <v>9646.743920312078</v>
      </c>
      <c r="I33" s="2">
        <f t="shared" si="4"/>
        <v>29</v>
      </c>
    </row>
    <row r="34" spans="2:9" ht="11.25">
      <c r="B34" s="22">
        <v>2560</v>
      </c>
      <c r="C34" s="77">
        <v>6326.4</v>
      </c>
      <c r="D34" s="72"/>
      <c r="E34" s="78">
        <f t="shared" si="0"/>
        <v>6799.965212999999</v>
      </c>
      <c r="F34" s="79">
        <f t="shared" si="1"/>
        <v>3953.1865056879196</v>
      </c>
      <c r="G34" s="80">
        <f t="shared" si="2"/>
        <v>2846.778707312079</v>
      </c>
      <c r="H34" s="81">
        <f t="shared" si="3"/>
        <v>9646.743920312078</v>
      </c>
      <c r="I34" s="2">
        <f t="shared" si="4"/>
        <v>30</v>
      </c>
    </row>
    <row r="35" spans="2:9" ht="11.25">
      <c r="B35" s="22">
        <v>2561</v>
      </c>
      <c r="C35" s="77">
        <v>9289.6</v>
      </c>
      <c r="D35" s="72"/>
      <c r="E35" s="78">
        <f t="shared" si="0"/>
        <v>6799.965212999999</v>
      </c>
      <c r="F35" s="79">
        <f t="shared" si="1"/>
        <v>3953.1865056879196</v>
      </c>
      <c r="G35" s="80">
        <f t="shared" si="2"/>
        <v>2846.778707312079</v>
      </c>
      <c r="H35" s="81">
        <f t="shared" si="3"/>
        <v>9646.743920312078</v>
      </c>
      <c r="I35" s="2">
        <f t="shared" si="4"/>
        <v>31</v>
      </c>
    </row>
    <row r="36" spans="2:16" ht="12.75">
      <c r="B36" s="22">
        <v>2562</v>
      </c>
      <c r="C36" s="77">
        <v>5084</v>
      </c>
      <c r="D36" s="72"/>
      <c r="E36" s="78">
        <f t="shared" si="0"/>
        <v>6799.965212999999</v>
      </c>
      <c r="F36" s="79">
        <f t="shared" si="1"/>
        <v>3953.1865056879196</v>
      </c>
      <c r="G36" s="80">
        <f t="shared" si="2"/>
        <v>2846.778707312079</v>
      </c>
      <c r="H36" s="81">
        <f t="shared" si="3"/>
        <v>9646.743920312078</v>
      </c>
      <c r="I36" s="2">
        <f t="shared" si="4"/>
        <v>32</v>
      </c>
      <c r="P36"/>
    </row>
    <row r="37" spans="2:14" ht="11.25">
      <c r="B37" s="91">
        <v>2563</v>
      </c>
      <c r="C37" s="89">
        <v>5490</v>
      </c>
      <c r="D37" s="92">
        <f>C37</f>
        <v>5490</v>
      </c>
      <c r="E37" s="78"/>
      <c r="F37" s="79"/>
      <c r="G37" s="80"/>
      <c r="H37" s="81"/>
      <c r="K37" s="96" t="s">
        <v>23</v>
      </c>
      <c r="L37" s="96"/>
      <c r="M37" s="96"/>
      <c r="N37" s="96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13" ht="11.25">
      <c r="B41" s="22"/>
      <c r="C41" s="82"/>
      <c r="D41" s="72"/>
      <c r="E41" s="78"/>
      <c r="F41" s="79"/>
      <c r="G41" s="80"/>
      <c r="H41" s="81"/>
      <c r="J41" s="90"/>
      <c r="K41" s="90"/>
      <c r="L41" s="90"/>
      <c r="M41" s="90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22"/>
      <c r="C47" s="82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8" ht="11.25">
      <c r="B49" s="22"/>
      <c r="C49" s="82"/>
      <c r="D49" s="72"/>
      <c r="E49" s="78"/>
      <c r="F49" s="79"/>
      <c r="G49" s="80"/>
      <c r="H49" s="81"/>
    </row>
    <row r="50" spans="2:8" ht="11.25">
      <c r="B50" s="22"/>
      <c r="C50" s="82"/>
      <c r="D50" s="72"/>
      <c r="E50" s="78"/>
      <c r="F50" s="79"/>
      <c r="G50" s="80"/>
      <c r="H50" s="81"/>
    </row>
    <row r="51" spans="2:8" ht="11.25">
      <c r="B51" s="22"/>
      <c r="C51" s="82"/>
      <c r="D51" s="72"/>
      <c r="E51" s="78"/>
      <c r="F51" s="79"/>
      <c r="G51" s="80"/>
      <c r="H51" s="81"/>
    </row>
    <row r="52" spans="2:14" ht="11.25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1.25">
      <c r="B53" s="22"/>
      <c r="C53" s="82"/>
      <c r="D53" s="72"/>
      <c r="E53" s="83"/>
      <c r="F53" s="84"/>
      <c r="G53" s="85"/>
      <c r="H53" s="86"/>
      <c r="J53" s="30"/>
      <c r="K53" s="30"/>
      <c r="L53" s="30"/>
      <c r="M53" s="30"/>
      <c r="N53" s="23"/>
    </row>
    <row r="54" spans="2:14" ht="11.25">
      <c r="B54" s="29"/>
      <c r="C54" s="87"/>
      <c r="D54" s="72"/>
      <c r="E54" s="83"/>
      <c r="F54" s="84"/>
      <c r="G54" s="85"/>
      <c r="H54" s="86"/>
      <c r="J54" s="30"/>
      <c r="K54" s="30"/>
      <c r="L54" s="30"/>
      <c r="M54" s="30"/>
      <c r="N54" s="23"/>
    </row>
    <row r="55" spans="2:14" ht="11.25">
      <c r="B55" s="29"/>
      <c r="C55" s="87"/>
      <c r="D55" s="72"/>
      <c r="E55" s="83"/>
      <c r="F55" s="84"/>
      <c r="G55" s="85"/>
      <c r="H55" s="86"/>
      <c r="J55" s="31"/>
      <c r="K55" s="28"/>
      <c r="L55" s="31"/>
      <c r="M55" s="32"/>
      <c r="N55" s="23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9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1.25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1.25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1.25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AVERAGE(C5:C36)</f>
        <v>6799.965212999999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STDEV(C5:C36)</f>
        <v>2846.778707312079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0.41864606922836617</v>
      </c>
      <c r="D107" s="48"/>
      <c r="E107" s="59">
        <f>C107*100</f>
        <v>41.864606922836614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21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3953.1865056879196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4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9646.743920312078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7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1.25">
      <c r="A111" s="42"/>
      <c r="C111" s="42"/>
    </row>
    <row r="112" spans="1:3" ht="11.25">
      <c r="A112" s="42"/>
      <c r="C112" s="2">
        <f>MAX(I5:I101)</f>
        <v>32</v>
      </c>
    </row>
    <row r="113" ht="11.25">
      <c r="C113" s="2">
        <f>COUNTIF(C5:C36,"&gt;9647")</f>
        <v>4</v>
      </c>
    </row>
    <row r="114" ht="11.25">
      <c r="C114" s="2">
        <f>COUNTIF(C5:C36,"&lt;3953")</f>
        <v>7</v>
      </c>
    </row>
  </sheetData>
  <sheetProtection/>
  <mergeCells count="2">
    <mergeCell ref="B2:B4"/>
    <mergeCell ref="K37:N37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2016-05-12T03:09:25Z</cp:lastPrinted>
  <dcterms:created xsi:type="dcterms:W3CDTF">2016-04-07T02:09:12Z</dcterms:created>
  <dcterms:modified xsi:type="dcterms:W3CDTF">2021-04-27T02:34:01Z</dcterms:modified>
  <cp:category/>
  <cp:version/>
  <cp:contentType/>
  <cp:contentStatus/>
</cp:coreProperties>
</file>