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Kh.89" sheetId="1" r:id="rId1"/>
    <sheet name="ปริมาณน้ำสูงสุด" sheetId="2" r:id="rId2"/>
    <sheet name="ปริมาณน้ำต่ำสุด" sheetId="3" r:id="rId3"/>
    <sheet name="Data Kh.89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<sst xmlns="http://schemas.openxmlformats.org/spreadsheetml/2006/main" count="41" uniqueCount="21">
  <si>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</si>
  <si>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</si>
  <si>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KH.89 น้ำแม่จัน บ้านหัวสะพาน อ.แม่จัน จ.เชียงราย</t>
  </si>
  <si>
    <t>พื้นที่รับน้ำ   255   ตร.กม.</t>
  </si>
  <si>
    <t>ตลิ่งฝั่งซ้าย  411.605  ม.(ร.ท.ก.) ตลิ่งฝั่งขวา 411.605 ม.(ร.ท.ก.) ท้องน้ำ 405.897 ม.(ร.ท.ก.)  ศูนย์เสาระดับน้ำ 406.385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</si>
  <si>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</si>
  <si>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</si>
  <si>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</si>
  <si>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</si>
  <si>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</si>
  <si>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</si>
  <si>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</si>
  <si>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</si>
  <si>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</si>
  <si>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</si>
  <si>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</si>
  <si>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</si>
  <si>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</si>
  <si>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</si>
  <si>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13 เม.ย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</si>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</sst>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#,##0.00_ ;\-#,##0.00\ "/>
    <numFmt numFmtId="196" formatCode="bbbb"/>
    <numFmt numFmtId="197" formatCode="#,##0.0;\-#,##0.0"/>
    <numFmt numFmtId="198" formatCode="_(* #,##0.00_);_(* \(#,##0.00\);_(* &quot;-&quot;??_);_(@_)"/>
    <numFmt numFmtId="199" formatCode="_(* #,##0_);_(* \(#,##0\);_(* &quot;-&quot;_);_(@_)"/>
    <numFmt numFmtId="200" formatCode="_(&quot;฿&quot;* #,##0.00_);_(&quot;฿&quot;* \(#,##0.00\);_(&quot;฿&quot;* &quot;-&quot;??_);_(@_)"/>
    <numFmt numFmtId="201" formatCode="_(&quot;฿&quot;* #,##0_);_(&quot;฿&quot;* \(#,##0\);_(&quot;฿&quot;* &quot;-&quot;_);_(@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  <font>
      <sz val="15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8">
    <xf numFmtId="189" fontId="0" fillId="0" borderId="0" xfId="0" applyAlignment="1">
      <alignment/>
    </xf>
    <xf numFmtId="0" fontId="29" fillId="0" borderId="0" xfId="48" applyFont="1">
      <alignment/>
      <protection/>
    </xf>
    <xf numFmtId="2" fontId="30" fillId="0" borderId="0" xfId="48" applyNumberFormat="1" applyFont="1" applyAlignment="1">
      <alignment horizontal="centerContinuous"/>
      <protection/>
    </xf>
    <xf numFmtId="2" fontId="29" fillId="0" borderId="0" xfId="48" applyNumberFormat="1" applyFont="1" applyAlignment="1">
      <alignment horizontal="centerContinuous"/>
      <protection/>
    </xf>
    <xf numFmtId="192" fontId="29" fillId="0" borderId="0" xfId="48" applyNumberFormat="1" applyFont="1" applyAlignment="1">
      <alignment horizontal="centerContinuous"/>
      <protection/>
    </xf>
    <xf numFmtId="0" fontId="30" fillId="0" borderId="0" xfId="48" applyFont="1" applyAlignment="1">
      <alignment horizontal="center"/>
      <protection/>
    </xf>
    <xf numFmtId="2" fontId="30" fillId="0" borderId="0" xfId="48" applyNumberFormat="1" applyFont="1">
      <alignment/>
      <protection/>
    </xf>
    <xf numFmtId="192" fontId="30" fillId="0" borderId="0" xfId="48" applyNumberFormat="1" applyFont="1" applyAlignment="1">
      <alignment horizontal="right"/>
      <protection/>
    </xf>
    <xf numFmtId="2" fontId="30" fillId="0" borderId="0" xfId="48" applyNumberFormat="1" applyFont="1" applyAlignment="1">
      <alignment horizontal="center"/>
      <protection/>
    </xf>
    <xf numFmtId="192" fontId="30" fillId="0" borderId="0" xfId="48" applyNumberFormat="1" applyFont="1" applyAlignment="1">
      <alignment horizontal="center"/>
      <protection/>
    </xf>
    <xf numFmtId="2" fontId="30" fillId="0" borderId="0" xfId="48" applyNumberFormat="1" applyFont="1" applyAlignment="1">
      <alignment horizontal="right"/>
      <protection/>
    </xf>
    <xf numFmtId="192" fontId="30" fillId="0" borderId="0" xfId="48" applyNumberFormat="1" applyFont="1">
      <alignment/>
      <protection/>
    </xf>
    <xf numFmtId="0" fontId="30" fillId="0" borderId="0" xfId="48" applyFont="1" applyAlignment="1">
      <alignment horizontal="left"/>
      <protection/>
    </xf>
    <xf numFmtId="196" fontId="0" fillId="0" borderId="0" xfId="48" applyNumberFormat="1" applyFont="1" applyBorder="1" applyAlignment="1">
      <alignment horizontal="right"/>
      <protection/>
    </xf>
    <xf numFmtId="2" fontId="0" fillId="0" borderId="0" xfId="48" applyNumberFormat="1" applyFont="1" applyBorder="1" applyAlignment="1">
      <alignment horizontal="right"/>
      <protection/>
    </xf>
    <xf numFmtId="2" fontId="30" fillId="0" borderId="0" xfId="48" applyNumberFormat="1" applyFont="1" applyAlignment="1">
      <alignment horizontal="left"/>
      <protection/>
    </xf>
    <xf numFmtId="0" fontId="31" fillId="0" borderId="10" xfId="48" applyFont="1" applyBorder="1" applyAlignment="1">
      <alignment horizontal="center"/>
      <protection/>
    </xf>
    <xf numFmtId="2" fontId="31" fillId="0" borderId="11" xfId="48" applyNumberFormat="1" applyFont="1" applyBorder="1" applyAlignment="1">
      <alignment horizontal="centerContinuous"/>
      <protection/>
    </xf>
    <xf numFmtId="192" fontId="31" fillId="0" borderId="11" xfId="48" applyNumberFormat="1" applyFont="1" applyBorder="1" applyAlignment="1">
      <alignment horizontal="centerContinuous"/>
      <protection/>
    </xf>
    <xf numFmtId="192" fontId="31" fillId="0" borderId="12" xfId="48" applyNumberFormat="1" applyFont="1" applyBorder="1" applyAlignment="1">
      <alignment horizontal="centerContinuous"/>
      <protection/>
    </xf>
    <xf numFmtId="2" fontId="31" fillId="0" borderId="12" xfId="48" applyNumberFormat="1" applyFont="1" applyBorder="1" applyAlignment="1">
      <alignment horizontal="centerContinuous"/>
      <protection/>
    </xf>
    <xf numFmtId="192" fontId="31" fillId="0" borderId="13" xfId="48" applyNumberFormat="1" applyFont="1" applyBorder="1" applyAlignment="1">
      <alignment horizontal="centerContinuous"/>
      <protection/>
    </xf>
    <xf numFmtId="2" fontId="31" fillId="0" borderId="14" xfId="48" applyNumberFormat="1" applyFont="1" applyBorder="1" applyAlignment="1">
      <alignment horizontal="centerContinuous"/>
      <protection/>
    </xf>
    <xf numFmtId="2" fontId="31" fillId="0" borderId="15" xfId="48" applyNumberFormat="1" applyFont="1" applyBorder="1" applyAlignment="1">
      <alignment horizontal="centerContinuous"/>
      <protection/>
    </xf>
    <xf numFmtId="193" fontId="29" fillId="0" borderId="0" xfId="48" applyNumberFormat="1" applyFont="1">
      <alignment/>
      <protection/>
    </xf>
    <xf numFmtId="0" fontId="31" fillId="0" borderId="16" xfId="48" applyFont="1" applyBorder="1" applyAlignment="1">
      <alignment horizontal="center"/>
      <protection/>
    </xf>
    <xf numFmtId="2" fontId="31" fillId="0" borderId="17" xfId="48" applyNumberFormat="1" applyFont="1" applyBorder="1" applyAlignment="1">
      <alignment horizontal="centerContinuous"/>
      <protection/>
    </xf>
    <xf numFmtId="2" fontId="31" fillId="0" borderId="18" xfId="48" applyNumberFormat="1" applyFont="1" applyBorder="1" applyAlignment="1">
      <alignment horizontal="centerContinuous"/>
      <protection/>
    </xf>
    <xf numFmtId="192" fontId="31" fillId="0" borderId="17" xfId="48" applyNumberFormat="1" applyFont="1" applyBorder="1" applyAlignment="1">
      <alignment horizontal="centerContinuous"/>
      <protection/>
    </xf>
    <xf numFmtId="192" fontId="31" fillId="0" borderId="19" xfId="48" applyNumberFormat="1" applyFont="1" applyBorder="1" applyAlignment="1">
      <alignment horizontal="centerContinuous"/>
      <protection/>
    </xf>
    <xf numFmtId="2" fontId="31" fillId="0" borderId="16" xfId="48" applyNumberFormat="1" applyFont="1" applyBorder="1" applyAlignment="1">
      <alignment horizontal="center"/>
      <protection/>
    </xf>
    <xf numFmtId="2" fontId="31" fillId="0" borderId="20" xfId="48" applyNumberFormat="1" applyFont="1" applyBorder="1">
      <alignment/>
      <protection/>
    </xf>
    <xf numFmtId="192" fontId="31" fillId="0" borderId="20" xfId="48" applyNumberFormat="1" applyFont="1" applyBorder="1" applyAlignment="1">
      <alignment horizontal="center"/>
      <protection/>
    </xf>
    <xf numFmtId="2" fontId="31" fillId="0" borderId="20" xfId="48" applyNumberFormat="1" applyFont="1" applyBorder="1" applyAlignment="1">
      <alignment horizontal="left"/>
      <protection/>
    </xf>
    <xf numFmtId="2" fontId="31" fillId="0" borderId="20" xfId="48" applyNumberFormat="1" applyFont="1" applyBorder="1" applyAlignment="1">
      <alignment horizontal="center"/>
      <protection/>
    </xf>
    <xf numFmtId="192" fontId="31" fillId="0" borderId="16" xfId="48" applyNumberFormat="1" applyFont="1" applyBorder="1" applyAlignment="1">
      <alignment horizontal="center"/>
      <protection/>
    </xf>
    <xf numFmtId="2" fontId="29" fillId="0" borderId="0" xfId="48" applyNumberFormat="1" applyFont="1">
      <alignment/>
      <protection/>
    </xf>
    <xf numFmtId="0" fontId="31" fillId="0" borderId="19" xfId="48" applyFont="1" applyBorder="1">
      <alignment/>
      <protection/>
    </xf>
    <xf numFmtId="2" fontId="31" fillId="0" borderId="17" xfId="48" applyNumberFormat="1" applyFont="1" applyBorder="1">
      <alignment/>
      <protection/>
    </xf>
    <xf numFmtId="2" fontId="31" fillId="0" borderId="17" xfId="48" applyNumberFormat="1" applyFont="1" applyBorder="1" applyAlignment="1">
      <alignment horizontal="center"/>
      <protection/>
    </xf>
    <xf numFmtId="192" fontId="31" fillId="0" borderId="17" xfId="48" applyNumberFormat="1" applyFont="1" applyBorder="1" applyAlignment="1">
      <alignment horizontal="right"/>
      <protection/>
    </xf>
    <xf numFmtId="192" fontId="31" fillId="0" borderId="17" xfId="48" applyNumberFormat="1" applyFont="1" applyBorder="1" applyAlignment="1">
      <alignment horizontal="center"/>
      <protection/>
    </xf>
    <xf numFmtId="192" fontId="31" fillId="0" borderId="19" xfId="48" applyNumberFormat="1" applyFont="1" applyBorder="1">
      <alignment/>
      <protection/>
    </xf>
    <xf numFmtId="0" fontId="0" fillId="0" borderId="10" xfId="48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94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94" fontId="0" fillId="0" borderId="26" xfId="48" applyNumberFormat="1" applyFont="1" applyBorder="1" applyAlignment="1">
      <alignment horizontal="right"/>
      <protection/>
    </xf>
    <xf numFmtId="2" fontId="0" fillId="0" borderId="20" xfId="48" applyNumberFormat="1" applyFont="1" applyBorder="1" applyAlignment="1">
      <alignment horizontal="right"/>
      <protection/>
    </xf>
    <xf numFmtId="0" fontId="0" fillId="0" borderId="16" xfId="48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194" fontId="0" fillId="0" borderId="28" xfId="48" applyNumberFormat="1" applyFont="1" applyBorder="1" applyAlignment="1">
      <alignment horizontal="right"/>
      <protection/>
    </xf>
    <xf numFmtId="2" fontId="0" fillId="0" borderId="21" xfId="48" applyNumberFormat="1" applyFont="1" applyFill="1" applyBorder="1" applyAlignment="1">
      <alignment horizontal="right"/>
      <protection/>
    </xf>
    <xf numFmtId="2" fontId="0" fillId="0" borderId="22" xfId="48" applyNumberFormat="1" applyFont="1" applyFill="1" applyBorder="1" applyAlignment="1">
      <alignment horizontal="right"/>
      <protection/>
    </xf>
    <xf numFmtId="2" fontId="0" fillId="0" borderId="0" xfId="48" applyNumberFormat="1" applyFont="1" applyBorder="1" applyAlignment="1" applyProtection="1">
      <alignment horizontal="right"/>
      <protection/>
    </xf>
    <xf numFmtId="2" fontId="0" fillId="0" borderId="0" xfId="48" applyNumberFormat="1" applyFont="1" applyBorder="1">
      <alignment/>
      <protection/>
    </xf>
    <xf numFmtId="2" fontId="0" fillId="0" borderId="22" xfId="48" applyNumberFormat="1" applyFont="1" applyBorder="1" applyAlignment="1" applyProtection="1">
      <alignment horizontal="right"/>
      <protection/>
    </xf>
    <xf numFmtId="0" fontId="0" fillId="0" borderId="0" xfId="48" applyFont="1" applyBorder="1">
      <alignment/>
      <protection/>
    </xf>
    <xf numFmtId="2" fontId="32" fillId="0" borderId="0" xfId="48" applyNumberFormat="1" applyFont="1">
      <alignment/>
      <protection/>
    </xf>
    <xf numFmtId="2" fontId="0" fillId="0" borderId="21" xfId="48" applyNumberFormat="1" applyFont="1" applyBorder="1">
      <alignment/>
      <protection/>
    </xf>
    <xf numFmtId="2" fontId="0" fillId="0" borderId="22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194" fontId="0" fillId="0" borderId="28" xfId="48" applyNumberFormat="1" applyFont="1" applyBorder="1">
      <alignment/>
      <protection/>
    </xf>
    <xf numFmtId="194" fontId="0" fillId="0" borderId="23" xfId="48" applyNumberFormat="1" applyFont="1" applyBorder="1">
      <alignment/>
      <protection/>
    </xf>
    <xf numFmtId="2" fontId="0" fillId="0" borderId="20" xfId="48" applyNumberFormat="1" applyFont="1" applyBorder="1">
      <alignment/>
      <protection/>
    </xf>
    <xf numFmtId="0" fontId="29" fillId="0" borderId="16" xfId="48" applyFont="1" applyBorder="1">
      <alignment/>
      <protection/>
    </xf>
    <xf numFmtId="192" fontId="0" fillId="0" borderId="23" xfId="48" applyNumberFormat="1" applyFont="1" applyBorder="1">
      <alignment/>
      <protection/>
    </xf>
    <xf numFmtId="2" fontId="29" fillId="0" borderId="21" xfId="48" applyNumberFormat="1" applyFont="1" applyBorder="1">
      <alignment/>
      <protection/>
    </xf>
    <xf numFmtId="2" fontId="29" fillId="0" borderId="22" xfId="48" applyNumberFormat="1" applyFont="1" applyBorder="1">
      <alignment/>
      <protection/>
    </xf>
    <xf numFmtId="192" fontId="29" fillId="0" borderId="23" xfId="48" applyNumberFormat="1" applyFont="1" applyBorder="1">
      <alignment/>
      <protection/>
    </xf>
    <xf numFmtId="2" fontId="29" fillId="0" borderId="27" xfId="48" applyNumberFormat="1" applyFont="1" applyBorder="1">
      <alignment/>
      <protection/>
    </xf>
    <xf numFmtId="194" fontId="29" fillId="0" borderId="28" xfId="48" applyNumberFormat="1" applyFont="1" applyBorder="1">
      <alignment/>
      <protection/>
    </xf>
    <xf numFmtId="194" fontId="29" fillId="0" borderId="23" xfId="48" applyNumberFormat="1" applyFont="1" applyBorder="1">
      <alignment/>
      <protection/>
    </xf>
    <xf numFmtId="2" fontId="29" fillId="0" borderId="20" xfId="48" applyNumberFormat="1" applyFont="1" applyBorder="1">
      <alignment/>
      <protection/>
    </xf>
    <xf numFmtId="0" fontId="29" fillId="0" borderId="19" xfId="48" applyFont="1" applyBorder="1">
      <alignment/>
      <protection/>
    </xf>
    <xf numFmtId="2" fontId="29" fillId="0" borderId="29" xfId="48" applyNumberFormat="1" applyFont="1" applyBorder="1">
      <alignment/>
      <protection/>
    </xf>
    <xf numFmtId="2" fontId="33" fillId="0" borderId="30" xfId="48" applyNumberFormat="1" applyFont="1" applyBorder="1">
      <alignment/>
      <protection/>
    </xf>
    <xf numFmtId="192" fontId="29" fillId="0" borderId="31" xfId="48" applyNumberFormat="1" applyFont="1" applyBorder="1">
      <alignment/>
      <protection/>
    </xf>
    <xf numFmtId="2" fontId="29" fillId="0" borderId="32" xfId="48" applyNumberFormat="1" applyFont="1" applyBorder="1">
      <alignment/>
      <protection/>
    </xf>
    <xf numFmtId="2" fontId="29" fillId="0" borderId="30" xfId="48" applyNumberFormat="1" applyFont="1" applyBorder="1">
      <alignment/>
      <protection/>
    </xf>
    <xf numFmtId="192" fontId="29" fillId="0" borderId="33" xfId="48" applyNumberFormat="1" applyFont="1" applyBorder="1">
      <alignment/>
      <protection/>
    </xf>
    <xf numFmtId="194" fontId="29" fillId="0" borderId="31" xfId="48" applyNumberFormat="1" applyFont="1" applyBorder="1">
      <alignment/>
      <protection/>
    </xf>
    <xf numFmtId="194" fontId="29" fillId="0" borderId="33" xfId="48" applyNumberFormat="1" applyFont="1" applyBorder="1">
      <alignment/>
      <protection/>
    </xf>
    <xf numFmtId="2" fontId="29" fillId="0" borderId="17" xfId="48" applyNumberFormat="1" applyFont="1" applyBorder="1">
      <alignment/>
      <protection/>
    </xf>
    <xf numFmtId="192" fontId="29" fillId="0" borderId="0" xfId="48" applyNumberFormat="1" applyFont="1">
      <alignment/>
      <protection/>
    </xf>
    <xf numFmtId="0" fontId="0" fillId="0" borderId="16" xfId="48" applyFont="1" applyBorder="1">
      <alignment/>
      <protection/>
    </xf>
    <xf numFmtId="0" fontId="34" fillId="0" borderId="16" xfId="47" applyFont="1" applyBorder="1" applyAlignment="1">
      <alignment horizontal="right"/>
      <protection/>
    </xf>
    <xf numFmtId="2" fontId="34" fillId="0" borderId="21" xfId="47" applyNumberFormat="1" applyFont="1" applyBorder="1">
      <alignment/>
      <protection/>
    </xf>
    <xf numFmtId="2" fontId="34" fillId="0" borderId="22" xfId="47" applyNumberFormat="1" applyFont="1" applyBorder="1">
      <alignment/>
      <protection/>
    </xf>
    <xf numFmtId="194" fontId="34" fillId="0" borderId="23" xfId="47" applyNumberFormat="1" applyFont="1" applyBorder="1" applyAlignment="1">
      <alignment horizontal="right"/>
      <protection/>
    </xf>
    <xf numFmtId="2" fontId="34" fillId="0" borderId="27" xfId="47" applyNumberFormat="1" applyFont="1" applyBorder="1">
      <alignment/>
      <protection/>
    </xf>
    <xf numFmtId="194" fontId="34" fillId="0" borderId="28" xfId="47" applyNumberFormat="1" applyFont="1" applyBorder="1">
      <alignment/>
      <protection/>
    </xf>
    <xf numFmtId="194" fontId="34" fillId="0" borderId="23" xfId="47" applyNumberFormat="1" applyFont="1" applyBorder="1">
      <alignment/>
      <protection/>
    </xf>
    <xf numFmtId="2" fontId="34" fillId="0" borderId="20" xfId="47" applyNumberFormat="1" applyFont="1" applyBorder="1">
      <alignment/>
      <protection/>
    </xf>
    <xf numFmtId="0" fontId="34" fillId="0" borderId="0" xfId="47" applyFont="1">
      <alignment/>
      <protection/>
    </xf>
    <xf numFmtId="2" fontId="34" fillId="0" borderId="0" xfId="47" applyNumberFormat="1" applyFont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Kh.89" xfId="47"/>
    <cellStyle name="ปกติ_KH89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335"/>
          <c:w val="0.801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Kh.89'!$Q$9:$Q$35</c:f>
              <c:numCache>
                <c:ptCount val="27"/>
                <c:pt idx="0">
                  <c:v>1.85</c:v>
                </c:pt>
                <c:pt idx="1">
                  <c:v>2.2</c:v>
                </c:pt>
                <c:pt idx="2">
                  <c:v>2.65</c:v>
                </c:pt>
                <c:pt idx="3">
                  <c:v>2.1</c:v>
                </c:pt>
                <c:pt idx="4">
                  <c:v>2</c:v>
                </c:pt>
                <c:pt idx="5">
                  <c:v>2.12</c:v>
                </c:pt>
                <c:pt idx="6">
                  <c:v>2</c:v>
                </c:pt>
                <c:pt idx="7">
                  <c:v>1.45</c:v>
                </c:pt>
                <c:pt idx="8">
                  <c:v>2.4</c:v>
                </c:pt>
                <c:pt idx="9">
                  <c:v>2.18</c:v>
                </c:pt>
                <c:pt idx="10">
                  <c:v>2.36</c:v>
                </c:pt>
                <c:pt idx="11">
                  <c:v>2.18</c:v>
                </c:pt>
                <c:pt idx="12">
                  <c:v>2.03</c:v>
                </c:pt>
                <c:pt idx="13">
                  <c:v>2.625</c:v>
                </c:pt>
                <c:pt idx="14">
                  <c:v>2.1000000000000227</c:v>
                </c:pt>
                <c:pt idx="15">
                  <c:v>2.1550000000000296</c:v>
                </c:pt>
                <c:pt idx="16">
                  <c:v>2.0300000000000296</c:v>
                </c:pt>
                <c:pt idx="17">
                  <c:v>2.855000000000018</c:v>
                </c:pt>
                <c:pt idx="18">
                  <c:v>2.1999999999999886</c:v>
                </c:pt>
                <c:pt idx="19">
                  <c:v>2.240000000000009</c:v>
                </c:pt>
                <c:pt idx="20">
                  <c:v>2.0149999999999864</c:v>
                </c:pt>
                <c:pt idx="21">
                  <c:v>2.920000000000016</c:v>
                </c:pt>
                <c:pt idx="22">
                  <c:v>1.3799999999999955</c:v>
                </c:pt>
                <c:pt idx="23">
                  <c:v>1.7800000000000296</c:v>
                </c:pt>
                <c:pt idx="24">
                  <c:v>2.269999999999982</c:v>
                </c:pt>
                <c:pt idx="25">
                  <c:v>2.8500000000000227</c:v>
                </c:pt>
                <c:pt idx="26">
                  <c:v>1.2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Kh.89'!$A$9:$A$35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Kh.89'!$T$9:$T$35</c:f>
              <c:numCache>
                <c:ptCount val="27"/>
                <c:pt idx="0">
                  <c:v>0.3</c:v>
                </c:pt>
                <c:pt idx="1">
                  <c:v>0.35</c:v>
                </c:pt>
                <c:pt idx="2">
                  <c:v>0.27</c:v>
                </c:pt>
                <c:pt idx="3">
                  <c:v>0.24</c:v>
                </c:pt>
                <c:pt idx="4">
                  <c:v>0.2</c:v>
                </c:pt>
                <c:pt idx="5">
                  <c:v>-0.1</c:v>
                </c:pt>
                <c:pt idx="6">
                  <c:v>0.14</c:v>
                </c:pt>
                <c:pt idx="7">
                  <c:v>0.03</c:v>
                </c:pt>
                <c:pt idx="8">
                  <c:v>0.05</c:v>
                </c:pt>
                <c:pt idx="9">
                  <c:v>0.03</c:v>
                </c:pt>
                <c:pt idx="10">
                  <c:v>-0.02</c:v>
                </c:pt>
                <c:pt idx="11">
                  <c:v>-0.08</c:v>
                </c:pt>
                <c:pt idx="12">
                  <c:v>-0.26</c:v>
                </c:pt>
                <c:pt idx="13">
                  <c:v>0.06</c:v>
                </c:pt>
                <c:pt idx="14">
                  <c:v>0.1</c:v>
                </c:pt>
                <c:pt idx="15">
                  <c:v>-0.0049999999999954525</c:v>
                </c:pt>
                <c:pt idx="16">
                  <c:v>0.05000000000001137</c:v>
                </c:pt>
                <c:pt idx="17">
                  <c:v>0.18999999999999773</c:v>
                </c:pt>
                <c:pt idx="18">
                  <c:v>-0.14999999999997726</c:v>
                </c:pt>
                <c:pt idx="19">
                  <c:v>-0.10099999999999909</c:v>
                </c:pt>
                <c:pt idx="20">
                  <c:v>0.05500000000000682</c:v>
                </c:pt>
                <c:pt idx="21">
                  <c:v>0.25</c:v>
                </c:pt>
                <c:pt idx="22">
                  <c:v>0.040000000000020464</c:v>
                </c:pt>
                <c:pt idx="23">
                  <c:v>0.009999999999990905</c:v>
                </c:pt>
                <c:pt idx="24">
                  <c:v>0.05500000000000682</c:v>
                </c:pt>
                <c:pt idx="25">
                  <c:v>0.19999999999998863</c:v>
                </c:pt>
                <c:pt idx="26">
                  <c:v>-0.04</c:v>
                </c:pt>
              </c:numCache>
            </c:numRef>
          </c:val>
        </c:ser>
        <c:overlap val="100"/>
        <c:gapWidth val="50"/>
        <c:axId val="24059096"/>
        <c:axId val="15205273"/>
      </c:barChart>
      <c:catAx>
        <c:axId val="2405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205273"/>
        <c:crossesAt val="-1"/>
        <c:auto val="1"/>
        <c:lblOffset val="100"/>
        <c:tickLblSkip val="1"/>
        <c:noMultiLvlLbl val="0"/>
      </c:catAx>
      <c:valAx>
        <c:axId val="1520527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405909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2475"/>
          <c:w val="0.82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Kh.89'!$C$9:$C$35</c:f>
              <c:numCache>
                <c:ptCount val="27"/>
                <c:pt idx="0">
                  <c:v>36.7</c:v>
                </c:pt>
                <c:pt idx="1">
                  <c:v>69.5</c:v>
                </c:pt>
                <c:pt idx="2">
                  <c:v>101.5</c:v>
                </c:pt>
                <c:pt idx="3">
                  <c:v>45</c:v>
                </c:pt>
                <c:pt idx="4">
                  <c:v>49</c:v>
                </c:pt>
                <c:pt idx="5">
                  <c:v>58.24</c:v>
                </c:pt>
                <c:pt idx="6">
                  <c:v>47</c:v>
                </c:pt>
                <c:pt idx="7">
                  <c:v>22.2</c:v>
                </c:pt>
                <c:pt idx="8">
                  <c:v>71.4</c:v>
                </c:pt>
                <c:pt idx="9">
                  <c:v>53.18</c:v>
                </c:pt>
                <c:pt idx="10">
                  <c:v>71.08</c:v>
                </c:pt>
                <c:pt idx="11">
                  <c:v>61.08</c:v>
                </c:pt>
                <c:pt idx="12">
                  <c:v>54.96</c:v>
                </c:pt>
                <c:pt idx="13">
                  <c:v>67.72</c:v>
                </c:pt>
                <c:pt idx="14">
                  <c:v>56.8</c:v>
                </c:pt>
                <c:pt idx="15">
                  <c:v>71.56</c:v>
                </c:pt>
                <c:pt idx="16">
                  <c:v>54.68</c:v>
                </c:pt>
                <c:pt idx="17">
                  <c:v>109.98</c:v>
                </c:pt>
                <c:pt idx="18">
                  <c:v>56.02</c:v>
                </c:pt>
                <c:pt idx="19">
                  <c:v>62.15</c:v>
                </c:pt>
                <c:pt idx="20">
                  <c:v>51.2</c:v>
                </c:pt>
                <c:pt idx="21">
                  <c:v>115.13</c:v>
                </c:pt>
                <c:pt idx="22">
                  <c:v>26.65</c:v>
                </c:pt>
                <c:pt idx="23">
                  <c:v>39.98</c:v>
                </c:pt>
                <c:pt idx="24">
                  <c:v>86.84</c:v>
                </c:pt>
                <c:pt idx="25">
                  <c:v>134.2</c:v>
                </c:pt>
                <c:pt idx="26">
                  <c:v>18.13</c:v>
                </c:pt>
              </c:numCache>
            </c:numRef>
          </c:val>
        </c:ser>
        <c:gapWidth val="50"/>
        <c:axId val="2629730"/>
        <c:axId val="23667571"/>
      </c:barChart>
      <c:catAx>
        <c:axId val="262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667571"/>
        <c:crosses val="autoZero"/>
        <c:auto val="1"/>
        <c:lblOffset val="100"/>
        <c:tickLblSkip val="1"/>
        <c:noMultiLvlLbl val="0"/>
      </c:catAx>
      <c:valAx>
        <c:axId val="23667571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29730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2475"/>
          <c:w val="0.82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Kh.89'!$I$9:$I$35</c:f>
              <c:numCache>
                <c:ptCount val="27"/>
                <c:pt idx="0">
                  <c:v>0</c:v>
                </c:pt>
                <c:pt idx="1">
                  <c:v>0.22</c:v>
                </c:pt>
                <c:pt idx="2">
                  <c:v>0.21</c:v>
                </c:pt>
                <c:pt idx="3">
                  <c:v>0.15</c:v>
                </c:pt>
                <c:pt idx="4">
                  <c:v>0.25</c:v>
                </c:pt>
                <c:pt idx="5">
                  <c:v>0</c:v>
                </c:pt>
                <c:pt idx="6">
                  <c:v>0.19</c:v>
                </c:pt>
                <c:pt idx="7">
                  <c:v>0.12</c:v>
                </c:pt>
                <c:pt idx="8">
                  <c:v>0.15</c:v>
                </c:pt>
                <c:pt idx="9">
                  <c:v>0.45</c:v>
                </c:pt>
                <c:pt idx="10">
                  <c:v>0.16</c:v>
                </c:pt>
                <c:pt idx="11">
                  <c:v>0.02</c:v>
                </c:pt>
                <c:pt idx="12">
                  <c:v>0.06</c:v>
                </c:pt>
                <c:pt idx="13">
                  <c:v>0</c:v>
                </c:pt>
                <c:pt idx="14">
                  <c:v>0.09</c:v>
                </c:pt>
                <c:pt idx="15">
                  <c:v>0.02</c:v>
                </c:pt>
                <c:pt idx="16">
                  <c:v>0.04</c:v>
                </c:pt>
                <c:pt idx="17">
                  <c:v>0.13</c:v>
                </c:pt>
                <c:pt idx="18">
                  <c:v>0.04</c:v>
                </c:pt>
                <c:pt idx="19">
                  <c:v>0.08</c:v>
                </c:pt>
                <c:pt idx="20">
                  <c:v>0.14</c:v>
                </c:pt>
                <c:pt idx="21">
                  <c:v>0.04</c:v>
                </c:pt>
                <c:pt idx="22">
                  <c:v>0.03</c:v>
                </c:pt>
                <c:pt idx="23">
                  <c:v>0.1</c:v>
                </c:pt>
                <c:pt idx="24">
                  <c:v>0.07</c:v>
                </c:pt>
                <c:pt idx="25">
                  <c:v>0.28</c:v>
                </c:pt>
                <c:pt idx="26">
                  <c:v>0.05</c:v>
                </c:pt>
              </c:numCache>
            </c:numRef>
          </c:val>
        </c:ser>
        <c:gapWidth val="50"/>
        <c:axId val="11681548"/>
        <c:axId val="38025069"/>
      </c:barChart>
      <c:catAx>
        <c:axId val="11681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025069"/>
        <c:crosses val="autoZero"/>
        <c:auto val="1"/>
        <c:lblOffset val="100"/>
        <c:tickLblSkip val="1"/>
        <c:noMultiLvlLbl val="0"/>
      </c:catAx>
      <c:valAx>
        <c:axId val="38025069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681548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workbookViewId="0" topLeftCell="D33">
      <selection activeCell="T40" sqref="T40"/>
    </sheetView>
  </sheetViews>
  <sheetFormatPr defaultColWidth="8.66015625" defaultRowHeight="21"/>
  <cols>
    <col min="1" max="1" width="5.83203125" style="1" customWidth="1"/>
    <col min="2" max="2" width="7.5" style="36" customWidth="1"/>
    <col min="3" max="3" width="8.83203125" style="36" customWidth="1"/>
    <col min="4" max="4" width="7.5" style="86" customWidth="1"/>
    <col min="5" max="5" width="7.83203125" style="36" customWidth="1"/>
    <col min="6" max="6" width="9.33203125" style="36" customWidth="1"/>
    <col min="7" max="7" width="7.83203125" style="86" customWidth="1"/>
    <col min="8" max="8" width="8.33203125" style="36" customWidth="1"/>
    <col min="9" max="9" width="8.5" style="36" customWidth="1"/>
    <col min="10" max="10" width="7.66015625" style="86" customWidth="1"/>
    <col min="11" max="11" width="7.66015625" style="36" customWidth="1"/>
    <col min="12" max="12" width="9.16015625" style="36" customWidth="1"/>
    <col min="13" max="13" width="7.66015625" style="86" customWidth="1"/>
    <col min="14" max="14" width="9.33203125" style="36" customWidth="1"/>
    <col min="15" max="15" width="7.16015625" style="36" customWidth="1"/>
    <col min="16" max="16" width="8.66015625" style="1" customWidth="1"/>
    <col min="17" max="17" width="19.5" style="1" bestFit="1" customWidth="1"/>
    <col min="18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2" ht="23.25" customHeight="1">
      <c r="A3" s="12" t="s">
        <v>2</v>
      </c>
      <c r="B3" s="6"/>
      <c r="C3" s="6"/>
      <c r="D3" s="7"/>
      <c r="E3" s="6"/>
      <c r="F3" s="6"/>
      <c r="G3" s="7"/>
      <c r="H3" s="6"/>
      <c r="I3" s="6"/>
      <c r="J3" s="9"/>
      <c r="K3" s="6"/>
      <c r="L3" s="8" t="s">
        <v>3</v>
      </c>
      <c r="M3" s="11"/>
      <c r="N3" s="6"/>
      <c r="O3" s="6"/>
      <c r="AO3" s="13">
        <v>34313</v>
      </c>
      <c r="AP3" s="14">
        <v>77.44</v>
      </c>
    </row>
    <row r="4" spans="1:42" ht="22.5" customHeight="1">
      <c r="A4" s="12" t="s">
        <v>4</v>
      </c>
      <c r="B4" s="15"/>
      <c r="C4" s="15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O4" s="13">
        <v>34679</v>
      </c>
      <c r="AP4" s="14">
        <v>191.871</v>
      </c>
    </row>
    <row r="5" spans="1:42" ht="21">
      <c r="A5" s="16"/>
      <c r="B5" s="17" t="s">
        <v>5</v>
      </c>
      <c r="C5" s="17"/>
      <c r="D5" s="18"/>
      <c r="E5" s="17"/>
      <c r="F5" s="17"/>
      <c r="G5" s="19"/>
      <c r="H5" s="20" t="s">
        <v>6</v>
      </c>
      <c r="I5" s="17"/>
      <c r="J5" s="18"/>
      <c r="K5" s="17"/>
      <c r="L5" s="17"/>
      <c r="M5" s="21"/>
      <c r="N5" s="22" t="s">
        <v>7</v>
      </c>
      <c r="O5" s="23"/>
      <c r="Q5" s="24">
        <v>406.385</v>
      </c>
      <c r="AO5" s="13">
        <v>35045</v>
      </c>
      <c r="AP5" s="14">
        <v>167.441</v>
      </c>
    </row>
    <row r="6" spans="1:42" ht="21">
      <c r="A6" s="25" t="s">
        <v>8</v>
      </c>
      <c r="B6" s="26" t="s">
        <v>9</v>
      </c>
      <c r="C6" s="27"/>
      <c r="D6" s="28"/>
      <c r="E6" s="26" t="s">
        <v>10</v>
      </c>
      <c r="F6" s="26"/>
      <c r="G6" s="28"/>
      <c r="H6" s="26" t="s">
        <v>9</v>
      </c>
      <c r="I6" s="26"/>
      <c r="J6" s="28"/>
      <c r="K6" s="26" t="s">
        <v>10</v>
      </c>
      <c r="L6" s="26"/>
      <c r="M6" s="29"/>
      <c r="N6" s="26" t="s">
        <v>1</v>
      </c>
      <c r="O6" s="26"/>
      <c r="AO6" s="13">
        <v>35411</v>
      </c>
      <c r="AP6" s="14">
        <v>112.667</v>
      </c>
    </row>
    <row r="7" spans="1:42" s="36" customFormat="1" ht="21">
      <c r="A7" s="30" t="s">
        <v>11</v>
      </c>
      <c r="B7" s="31" t="s">
        <v>12</v>
      </c>
      <c r="C7" s="31" t="s">
        <v>13</v>
      </c>
      <c r="D7" s="32" t="s">
        <v>14</v>
      </c>
      <c r="E7" s="33" t="s">
        <v>12</v>
      </c>
      <c r="F7" s="31" t="s">
        <v>13</v>
      </c>
      <c r="G7" s="32" t="s">
        <v>14</v>
      </c>
      <c r="H7" s="31" t="s">
        <v>12</v>
      </c>
      <c r="I7" s="33" t="s">
        <v>13</v>
      </c>
      <c r="J7" s="32" t="s">
        <v>14</v>
      </c>
      <c r="K7" s="34" t="s">
        <v>12</v>
      </c>
      <c r="L7" s="34" t="s">
        <v>13</v>
      </c>
      <c r="M7" s="35" t="s">
        <v>14</v>
      </c>
      <c r="N7" s="34" t="s">
        <v>13</v>
      </c>
      <c r="O7" s="34" t="s">
        <v>15</v>
      </c>
      <c r="AO7" s="13">
        <v>35777</v>
      </c>
      <c r="AP7" s="14">
        <v>102.414</v>
      </c>
    </row>
    <row r="8" spans="1:42" ht="21">
      <c r="A8" s="37"/>
      <c r="B8" s="38" t="s">
        <v>16</v>
      </c>
      <c r="C8" s="39" t="s">
        <v>17</v>
      </c>
      <c r="D8" s="40"/>
      <c r="E8" s="38" t="s">
        <v>16</v>
      </c>
      <c r="F8" s="39" t="s">
        <v>17</v>
      </c>
      <c r="G8" s="40"/>
      <c r="H8" s="38" t="s">
        <v>16</v>
      </c>
      <c r="I8" s="39" t="s">
        <v>17</v>
      </c>
      <c r="J8" s="41"/>
      <c r="K8" s="38" t="s">
        <v>16</v>
      </c>
      <c r="L8" s="39" t="s">
        <v>17</v>
      </c>
      <c r="M8" s="42"/>
      <c r="N8" s="39" t="s">
        <v>18</v>
      </c>
      <c r="O8" s="38" t="s">
        <v>17</v>
      </c>
      <c r="AO8" s="13">
        <v>36143</v>
      </c>
      <c r="AP8" s="14">
        <v>85.05</v>
      </c>
    </row>
    <row r="9" spans="1:42" ht="18" customHeight="1">
      <c r="A9" s="43">
        <v>2536</v>
      </c>
      <c r="B9" s="44">
        <f aca="true" t="shared" si="0" ref="B9:B21">$Q$5+Q9</f>
        <v>408.235</v>
      </c>
      <c r="C9" s="45">
        <v>36.7</v>
      </c>
      <c r="D9" s="46">
        <v>34577</v>
      </c>
      <c r="E9" s="47">
        <f aca="true" t="shared" si="1" ref="E9:E21">$Q$5+R9</f>
        <v>407.935</v>
      </c>
      <c r="F9" s="48">
        <v>22.65</v>
      </c>
      <c r="G9" s="49">
        <v>34577</v>
      </c>
      <c r="H9" s="44">
        <f aca="true" t="shared" si="2" ref="H9:H21">$Q$5+T9</f>
        <v>406.685</v>
      </c>
      <c r="I9" s="45">
        <v>0</v>
      </c>
      <c r="J9" s="46">
        <v>34401</v>
      </c>
      <c r="K9" s="47">
        <f aca="true" t="shared" si="3" ref="K9:K21">$Q$5+U9</f>
        <v>406.685</v>
      </c>
      <c r="L9" s="48">
        <v>0</v>
      </c>
      <c r="M9" s="49">
        <v>34401</v>
      </c>
      <c r="N9" s="44">
        <v>77.44</v>
      </c>
      <c r="O9" s="50">
        <v>2.46</v>
      </c>
      <c r="Q9" s="36">
        <v>1.85</v>
      </c>
      <c r="R9" s="1">
        <v>1.55</v>
      </c>
      <c r="T9" s="36">
        <v>0.3</v>
      </c>
      <c r="U9" s="36">
        <v>0.3</v>
      </c>
      <c r="AO9" s="13">
        <v>36509</v>
      </c>
      <c r="AP9" s="14">
        <v>95.28</v>
      </c>
    </row>
    <row r="10" spans="1:42" ht="18" customHeight="1">
      <c r="A10" s="51">
        <v>2537</v>
      </c>
      <c r="B10" s="44">
        <f t="shared" si="0"/>
        <v>408.585</v>
      </c>
      <c r="C10" s="45">
        <v>69.5</v>
      </c>
      <c r="D10" s="46">
        <v>36421</v>
      </c>
      <c r="E10" s="52">
        <f t="shared" si="1"/>
        <v>408.405</v>
      </c>
      <c r="F10" s="45">
        <v>54.3</v>
      </c>
      <c r="G10" s="53">
        <v>36404</v>
      </c>
      <c r="H10" s="44">
        <f t="shared" si="2"/>
        <v>406.735</v>
      </c>
      <c r="I10" s="45">
        <v>0.22</v>
      </c>
      <c r="J10" s="46">
        <v>36262</v>
      </c>
      <c r="K10" s="52">
        <f t="shared" si="3"/>
        <v>406.735</v>
      </c>
      <c r="L10" s="45">
        <v>0.22</v>
      </c>
      <c r="M10" s="53">
        <v>36262</v>
      </c>
      <c r="N10" s="44">
        <v>191.871</v>
      </c>
      <c r="O10" s="50">
        <v>6.08</v>
      </c>
      <c r="Q10" s="36">
        <v>2.2</v>
      </c>
      <c r="R10" s="1">
        <v>2.02</v>
      </c>
      <c r="T10" s="36">
        <v>0.35</v>
      </c>
      <c r="U10" s="36">
        <v>0.35</v>
      </c>
      <c r="AO10" s="13">
        <v>36875</v>
      </c>
      <c r="AP10" s="14">
        <v>93.528</v>
      </c>
    </row>
    <row r="11" spans="1:42" ht="18" customHeight="1">
      <c r="A11" s="51">
        <v>2538</v>
      </c>
      <c r="B11" s="54">
        <f t="shared" si="0"/>
        <v>409.03499999999997</v>
      </c>
      <c r="C11" s="55">
        <v>101.5</v>
      </c>
      <c r="D11" s="46">
        <v>35677</v>
      </c>
      <c r="E11" s="52">
        <f t="shared" si="1"/>
        <v>408.745</v>
      </c>
      <c r="F11" s="45">
        <v>79.7</v>
      </c>
      <c r="G11" s="53">
        <v>35677</v>
      </c>
      <c r="H11" s="44">
        <f t="shared" si="2"/>
        <v>406.655</v>
      </c>
      <c r="I11" s="45">
        <v>0.21</v>
      </c>
      <c r="J11" s="46">
        <v>36245</v>
      </c>
      <c r="K11" s="52">
        <f t="shared" si="3"/>
        <v>406.655</v>
      </c>
      <c r="L11" s="45">
        <v>0.21</v>
      </c>
      <c r="M11" s="53">
        <v>35510</v>
      </c>
      <c r="N11" s="44">
        <v>167.441</v>
      </c>
      <c r="O11" s="50">
        <v>5.3</v>
      </c>
      <c r="Q11" s="36">
        <v>2.65</v>
      </c>
      <c r="R11" s="1">
        <v>2.36</v>
      </c>
      <c r="T11" s="36">
        <v>0.27</v>
      </c>
      <c r="U11" s="36">
        <v>0.27</v>
      </c>
      <c r="AO11" s="13">
        <v>37241</v>
      </c>
      <c r="AP11" s="14">
        <v>139.334</v>
      </c>
    </row>
    <row r="12" spans="1:42" ht="18" customHeight="1">
      <c r="A12" s="51">
        <v>2539</v>
      </c>
      <c r="B12" s="44">
        <f t="shared" si="0"/>
        <v>408.485</v>
      </c>
      <c r="C12" s="45">
        <v>45</v>
      </c>
      <c r="D12" s="46">
        <v>36445</v>
      </c>
      <c r="E12" s="52">
        <f t="shared" si="1"/>
        <v>407.865</v>
      </c>
      <c r="F12" s="45">
        <v>22.76</v>
      </c>
      <c r="G12" s="53">
        <v>36393</v>
      </c>
      <c r="H12" s="44">
        <f t="shared" si="2"/>
        <v>406.625</v>
      </c>
      <c r="I12" s="45">
        <v>0.15</v>
      </c>
      <c r="J12" s="46">
        <v>36257</v>
      </c>
      <c r="K12" s="52">
        <f t="shared" si="3"/>
        <v>406.625</v>
      </c>
      <c r="L12" s="45">
        <v>0.15</v>
      </c>
      <c r="M12" s="53">
        <v>36257</v>
      </c>
      <c r="N12" s="44">
        <v>112.667</v>
      </c>
      <c r="O12" s="50">
        <v>3.57</v>
      </c>
      <c r="Q12" s="36">
        <v>2.1</v>
      </c>
      <c r="R12" s="1">
        <v>1.48</v>
      </c>
      <c r="T12" s="36">
        <v>0.24</v>
      </c>
      <c r="U12" s="36">
        <v>0.24</v>
      </c>
      <c r="AO12" s="13">
        <v>37607</v>
      </c>
      <c r="AP12" s="14">
        <v>173.207</v>
      </c>
    </row>
    <row r="13" spans="1:42" ht="18" customHeight="1">
      <c r="A13" s="51">
        <v>2540</v>
      </c>
      <c r="B13" s="44">
        <f t="shared" si="0"/>
        <v>408.385</v>
      </c>
      <c r="C13" s="45">
        <v>49</v>
      </c>
      <c r="D13" s="46">
        <v>35635</v>
      </c>
      <c r="E13" s="52">
        <f t="shared" si="1"/>
        <v>408.245</v>
      </c>
      <c r="F13" s="45">
        <v>42.36</v>
      </c>
      <c r="G13" s="53">
        <v>36396</v>
      </c>
      <c r="H13" s="44">
        <f t="shared" si="2"/>
        <v>406.585</v>
      </c>
      <c r="I13" s="45">
        <v>0.25</v>
      </c>
      <c r="J13" s="46">
        <v>36237</v>
      </c>
      <c r="K13" s="52">
        <f t="shared" si="3"/>
        <v>406.605</v>
      </c>
      <c r="L13" s="45">
        <v>0.17</v>
      </c>
      <c r="M13" s="53">
        <v>36249</v>
      </c>
      <c r="N13" s="44">
        <v>102.414</v>
      </c>
      <c r="O13" s="50">
        <v>3.25</v>
      </c>
      <c r="Q13" s="36">
        <v>2</v>
      </c>
      <c r="R13" s="1">
        <v>1.86</v>
      </c>
      <c r="T13" s="36">
        <v>0.2</v>
      </c>
      <c r="U13" s="36">
        <v>0.22</v>
      </c>
      <c r="AO13" s="13">
        <v>37973</v>
      </c>
      <c r="AP13" s="14">
        <v>138.021</v>
      </c>
    </row>
    <row r="14" spans="1:42" ht="18" customHeight="1">
      <c r="A14" s="51">
        <v>2541</v>
      </c>
      <c r="B14" s="44">
        <f t="shared" si="0"/>
        <v>408.505</v>
      </c>
      <c r="C14" s="45">
        <v>58.24</v>
      </c>
      <c r="D14" s="46">
        <v>36393</v>
      </c>
      <c r="E14" s="52">
        <f t="shared" si="1"/>
        <v>408.335</v>
      </c>
      <c r="F14" s="45">
        <v>49.7</v>
      </c>
      <c r="G14" s="53">
        <v>36393</v>
      </c>
      <c r="H14" s="44">
        <f t="shared" si="2"/>
        <v>406.28499999999997</v>
      </c>
      <c r="I14" s="45">
        <v>0</v>
      </c>
      <c r="J14" s="46">
        <v>36248</v>
      </c>
      <c r="K14" s="52">
        <f t="shared" si="3"/>
        <v>406.455</v>
      </c>
      <c r="L14" s="45">
        <v>0.09</v>
      </c>
      <c r="M14" s="53">
        <v>36248</v>
      </c>
      <c r="N14" s="44">
        <v>85.05</v>
      </c>
      <c r="O14" s="50">
        <v>2.7</v>
      </c>
      <c r="Q14" s="36">
        <v>2.12</v>
      </c>
      <c r="R14" s="1">
        <v>1.95</v>
      </c>
      <c r="T14" s="36">
        <v>-0.1</v>
      </c>
      <c r="U14" s="36">
        <v>0.07</v>
      </c>
      <c r="AO14" s="13">
        <v>38339</v>
      </c>
      <c r="AP14" s="56">
        <v>169.64</v>
      </c>
    </row>
    <row r="15" spans="1:42" ht="18" customHeight="1">
      <c r="A15" s="51">
        <v>2542</v>
      </c>
      <c r="B15" s="44">
        <f t="shared" si="0"/>
        <v>408.385</v>
      </c>
      <c r="C15" s="45">
        <v>47</v>
      </c>
      <c r="D15" s="46">
        <v>37197</v>
      </c>
      <c r="E15" s="52">
        <f t="shared" si="1"/>
        <v>408.175</v>
      </c>
      <c r="F15" s="45">
        <v>36.07</v>
      </c>
      <c r="G15" s="53">
        <v>37197</v>
      </c>
      <c r="H15" s="44">
        <f t="shared" si="2"/>
        <v>406.525</v>
      </c>
      <c r="I15" s="45">
        <v>0.19</v>
      </c>
      <c r="J15" s="46" t="s">
        <v>19</v>
      </c>
      <c r="K15" s="52">
        <f t="shared" si="3"/>
        <v>406.525</v>
      </c>
      <c r="L15" s="45">
        <v>0.19</v>
      </c>
      <c r="M15" s="53">
        <v>37017</v>
      </c>
      <c r="N15" s="44">
        <v>95.28</v>
      </c>
      <c r="O15" s="50">
        <v>3.01</v>
      </c>
      <c r="Q15" s="36">
        <v>2</v>
      </c>
      <c r="R15" s="1">
        <v>1.79</v>
      </c>
      <c r="T15" s="36">
        <v>0.14</v>
      </c>
      <c r="U15" s="36">
        <v>0.14</v>
      </c>
      <c r="AO15" s="13">
        <v>38705</v>
      </c>
      <c r="AP15" s="14">
        <v>109.77897600000001</v>
      </c>
    </row>
    <row r="16" spans="1:42" ht="18" customHeight="1">
      <c r="A16" s="51">
        <v>2543</v>
      </c>
      <c r="B16" s="44">
        <f t="shared" si="0"/>
        <v>407.835</v>
      </c>
      <c r="C16" s="45">
        <v>22.2</v>
      </c>
      <c r="D16" s="46">
        <v>37165</v>
      </c>
      <c r="E16" s="52">
        <f t="shared" si="1"/>
        <v>407.805</v>
      </c>
      <c r="F16" s="45">
        <v>21.24</v>
      </c>
      <c r="G16" s="53">
        <v>37166</v>
      </c>
      <c r="H16" s="44">
        <f t="shared" si="2"/>
        <v>406.41499999999996</v>
      </c>
      <c r="I16" s="45">
        <v>0.12</v>
      </c>
      <c r="J16" s="46">
        <v>36898</v>
      </c>
      <c r="K16" s="52">
        <f t="shared" si="3"/>
        <v>406.41499999999996</v>
      </c>
      <c r="L16" s="45">
        <v>0.12</v>
      </c>
      <c r="M16" s="53">
        <v>36898</v>
      </c>
      <c r="N16" s="44">
        <v>93.528</v>
      </c>
      <c r="O16" s="50">
        <v>2.97</v>
      </c>
      <c r="Q16" s="36">
        <v>1.45</v>
      </c>
      <c r="R16" s="1">
        <v>1.42</v>
      </c>
      <c r="T16" s="36">
        <v>0.03</v>
      </c>
      <c r="U16" s="36">
        <v>0.03</v>
      </c>
      <c r="AO16" s="13">
        <v>39071</v>
      </c>
      <c r="AP16" s="14">
        <v>164.141856</v>
      </c>
    </row>
    <row r="17" spans="1:42" ht="18" customHeight="1">
      <c r="A17" s="51">
        <v>2544</v>
      </c>
      <c r="B17" s="44">
        <f t="shared" si="0"/>
        <v>408.78499999999997</v>
      </c>
      <c r="C17" s="45">
        <v>71.4</v>
      </c>
      <c r="D17" s="46">
        <v>37486</v>
      </c>
      <c r="E17" s="52">
        <f t="shared" si="1"/>
        <v>408.045</v>
      </c>
      <c r="F17" s="45">
        <v>30.76</v>
      </c>
      <c r="G17" s="53">
        <v>37472</v>
      </c>
      <c r="H17" s="44">
        <f t="shared" si="2"/>
        <v>406.435</v>
      </c>
      <c r="I17" s="45">
        <v>0.15</v>
      </c>
      <c r="J17" s="46">
        <v>37361</v>
      </c>
      <c r="K17" s="52">
        <f t="shared" si="3"/>
        <v>406.435</v>
      </c>
      <c r="L17" s="45">
        <v>0.15</v>
      </c>
      <c r="M17" s="53">
        <v>37350</v>
      </c>
      <c r="N17" s="44">
        <v>139.334</v>
      </c>
      <c r="O17" s="50">
        <v>4.42</v>
      </c>
      <c r="Q17" s="36">
        <v>2.4</v>
      </c>
      <c r="R17" s="1">
        <v>1.66</v>
      </c>
      <c r="T17" s="36">
        <v>0.05</v>
      </c>
      <c r="U17" s="36">
        <v>0.05</v>
      </c>
      <c r="AO17" s="13">
        <v>39437</v>
      </c>
      <c r="AP17" s="14">
        <v>116.48</v>
      </c>
    </row>
    <row r="18" spans="1:42" ht="18" customHeight="1">
      <c r="A18" s="51">
        <v>2545</v>
      </c>
      <c r="B18" s="44">
        <f t="shared" si="0"/>
        <v>408.565</v>
      </c>
      <c r="C18" s="45">
        <v>53.18</v>
      </c>
      <c r="D18" s="46">
        <v>37565</v>
      </c>
      <c r="E18" s="52">
        <f t="shared" si="1"/>
        <v>408.495</v>
      </c>
      <c r="F18" s="45">
        <v>48.56</v>
      </c>
      <c r="G18" s="53">
        <v>37565</v>
      </c>
      <c r="H18" s="44">
        <f t="shared" si="2"/>
        <v>406.41499999999996</v>
      </c>
      <c r="I18" s="45">
        <v>0.45</v>
      </c>
      <c r="J18" s="46">
        <v>37348</v>
      </c>
      <c r="K18" s="52">
        <f t="shared" si="3"/>
        <v>406.41499999999996</v>
      </c>
      <c r="L18" s="45">
        <v>0.05</v>
      </c>
      <c r="M18" s="53">
        <v>37348</v>
      </c>
      <c r="N18" s="44">
        <v>173.207</v>
      </c>
      <c r="O18" s="50">
        <v>5.4923420079</v>
      </c>
      <c r="Q18" s="36">
        <v>2.18</v>
      </c>
      <c r="R18" s="1">
        <v>2.11</v>
      </c>
      <c r="T18" s="36">
        <v>0.03</v>
      </c>
      <c r="U18" s="36">
        <v>0.03</v>
      </c>
      <c r="AO18" s="13">
        <v>39803</v>
      </c>
      <c r="AP18" s="57">
        <v>103.32</v>
      </c>
    </row>
    <row r="19" spans="1:42" ht="18" customHeight="1">
      <c r="A19" s="51">
        <v>2546</v>
      </c>
      <c r="B19" s="44">
        <f t="shared" si="0"/>
        <v>408.745</v>
      </c>
      <c r="C19" s="45">
        <v>71.08</v>
      </c>
      <c r="D19" s="46">
        <v>38606</v>
      </c>
      <c r="E19" s="52">
        <f t="shared" si="1"/>
        <v>408.355</v>
      </c>
      <c r="F19" s="45">
        <v>49.11</v>
      </c>
      <c r="G19" s="53">
        <v>38606</v>
      </c>
      <c r="H19" s="44">
        <f t="shared" si="2"/>
        <v>406.365</v>
      </c>
      <c r="I19" s="45">
        <v>0.16</v>
      </c>
      <c r="J19" s="53">
        <v>38409</v>
      </c>
      <c r="K19" s="52">
        <f t="shared" si="3"/>
        <v>406.365</v>
      </c>
      <c r="L19" s="45">
        <v>0.16</v>
      </c>
      <c r="M19" s="53">
        <v>38409</v>
      </c>
      <c r="N19" s="44">
        <v>138.021</v>
      </c>
      <c r="O19" s="50">
        <v>4.36</v>
      </c>
      <c r="Q19" s="36">
        <v>2.36</v>
      </c>
      <c r="R19" s="1">
        <v>1.97</v>
      </c>
      <c r="T19" s="36">
        <v>-0.02</v>
      </c>
      <c r="U19" s="36">
        <v>-0.02</v>
      </c>
      <c r="AO19" s="13">
        <v>40169</v>
      </c>
      <c r="AP19" s="57">
        <v>77.37</v>
      </c>
    </row>
    <row r="20" spans="1:42" ht="18" customHeight="1">
      <c r="A20" s="51">
        <v>2547</v>
      </c>
      <c r="B20" s="44">
        <f t="shared" si="0"/>
        <v>408.565</v>
      </c>
      <c r="C20" s="45">
        <v>61.08</v>
      </c>
      <c r="D20" s="46">
        <v>38251</v>
      </c>
      <c r="E20" s="52">
        <f t="shared" si="1"/>
        <v>408.375</v>
      </c>
      <c r="F20" s="45">
        <v>52.56</v>
      </c>
      <c r="G20" s="53">
        <v>38240</v>
      </c>
      <c r="H20" s="44">
        <f t="shared" si="2"/>
        <v>406.305</v>
      </c>
      <c r="I20" s="45">
        <v>0.02</v>
      </c>
      <c r="J20" s="53">
        <v>38068</v>
      </c>
      <c r="K20" s="52">
        <f t="shared" si="3"/>
        <v>406.305</v>
      </c>
      <c r="L20" s="45">
        <v>0.02</v>
      </c>
      <c r="M20" s="53">
        <v>38068</v>
      </c>
      <c r="N20" s="58">
        <v>169.64</v>
      </c>
      <c r="O20" s="50">
        <f>+N20*0.0317097</f>
        <v>5.3792335079999996</v>
      </c>
      <c r="Q20" s="36">
        <v>2.18</v>
      </c>
      <c r="R20" s="1">
        <v>1.99</v>
      </c>
      <c r="T20" s="36">
        <v>-0.08</v>
      </c>
      <c r="U20" s="36">
        <v>-0.08</v>
      </c>
      <c r="AO20" s="13">
        <v>40535</v>
      </c>
      <c r="AP20" s="59">
        <v>109.83</v>
      </c>
    </row>
    <row r="21" spans="1:21" ht="18" customHeight="1">
      <c r="A21" s="51">
        <v>2548</v>
      </c>
      <c r="B21" s="44">
        <f t="shared" si="0"/>
        <v>408.41499999999996</v>
      </c>
      <c r="C21" s="45">
        <v>54.96</v>
      </c>
      <c r="D21" s="53">
        <v>17773</v>
      </c>
      <c r="E21" s="52">
        <f t="shared" si="1"/>
        <v>408.41499999999996</v>
      </c>
      <c r="F21" s="45">
        <v>54.96</v>
      </c>
      <c r="G21" s="53">
        <v>17773</v>
      </c>
      <c r="H21" s="44">
        <f t="shared" si="2"/>
        <v>406.125</v>
      </c>
      <c r="I21" s="45">
        <v>0.06</v>
      </c>
      <c r="J21" s="46">
        <v>17671</v>
      </c>
      <c r="K21" s="52">
        <f t="shared" si="3"/>
        <v>406.125</v>
      </c>
      <c r="L21" s="45">
        <v>0.06</v>
      </c>
      <c r="M21" s="46">
        <v>17671</v>
      </c>
      <c r="N21" s="52">
        <v>109.77897600000001</v>
      </c>
      <c r="O21" s="50">
        <v>3.48106849315069</v>
      </c>
      <c r="Q21" s="36">
        <v>2.03</v>
      </c>
      <c r="R21" s="1">
        <v>2.03</v>
      </c>
      <c r="T21" s="60">
        <v>-0.26</v>
      </c>
      <c r="U21" s="36">
        <v>-0.26</v>
      </c>
    </row>
    <row r="22" spans="1:20" ht="18" customHeight="1">
      <c r="A22" s="51">
        <v>2549</v>
      </c>
      <c r="B22" s="44">
        <v>409.01</v>
      </c>
      <c r="C22" s="45">
        <v>67.72</v>
      </c>
      <c r="D22" s="46">
        <v>273</v>
      </c>
      <c r="E22" s="52">
        <f>2.4+Q5</f>
        <v>408.78499999999997</v>
      </c>
      <c r="F22" s="45">
        <v>57.34</v>
      </c>
      <c r="G22" s="46">
        <v>273</v>
      </c>
      <c r="H22" s="52">
        <f>0.06+Q5</f>
        <v>406.445</v>
      </c>
      <c r="I22" s="45">
        <v>0</v>
      </c>
      <c r="J22" s="46">
        <v>93</v>
      </c>
      <c r="K22" s="52">
        <f>0.06+Q5</f>
        <v>406.445</v>
      </c>
      <c r="L22" s="45">
        <v>0</v>
      </c>
      <c r="M22" s="46">
        <v>93</v>
      </c>
      <c r="N22" s="52">
        <v>164.141856</v>
      </c>
      <c r="O22" s="50">
        <f aca="true" t="shared" si="4" ref="O22:O32">N22*0.0317097</f>
        <v>5.2048890112032</v>
      </c>
      <c r="Q22" s="36">
        <f aca="true" t="shared" si="5" ref="Q22:Q32">B22-$Q$5</f>
        <v>2.625</v>
      </c>
      <c r="T22" s="1">
        <v>0.06</v>
      </c>
    </row>
    <row r="23" spans="1:20" ht="18" customHeight="1">
      <c r="A23" s="51">
        <v>2550</v>
      </c>
      <c r="B23" s="44">
        <v>408.485</v>
      </c>
      <c r="C23" s="45">
        <v>56.8</v>
      </c>
      <c r="D23" s="46">
        <v>281</v>
      </c>
      <c r="E23" s="52">
        <v>408.45</v>
      </c>
      <c r="F23" s="45">
        <v>55.3</v>
      </c>
      <c r="G23" s="46">
        <v>281</v>
      </c>
      <c r="H23" s="52">
        <f>Q5+0.1</f>
        <v>406.485</v>
      </c>
      <c r="I23" s="45">
        <v>0.09</v>
      </c>
      <c r="J23" s="46">
        <v>78</v>
      </c>
      <c r="K23" s="52">
        <f>Q5+0.1</f>
        <v>406.485</v>
      </c>
      <c r="L23" s="45">
        <v>0.09</v>
      </c>
      <c r="M23" s="46">
        <v>78</v>
      </c>
      <c r="N23" s="52">
        <v>116.48</v>
      </c>
      <c r="O23" s="50">
        <f t="shared" si="4"/>
        <v>3.693545856</v>
      </c>
      <c r="Q23" s="36">
        <f t="shared" si="5"/>
        <v>2.1000000000000227</v>
      </c>
      <c r="T23" s="36">
        <v>0.1</v>
      </c>
    </row>
    <row r="24" spans="1:20" ht="18" customHeight="1">
      <c r="A24" s="51">
        <v>2551</v>
      </c>
      <c r="B24" s="61">
        <v>408.54</v>
      </c>
      <c r="C24" s="62">
        <v>71.56</v>
      </c>
      <c r="D24" s="46">
        <v>227</v>
      </c>
      <c r="E24" s="63">
        <v>408.22</v>
      </c>
      <c r="F24" s="62">
        <v>45.48</v>
      </c>
      <c r="G24" s="64">
        <v>227</v>
      </c>
      <c r="H24" s="61">
        <v>406.38</v>
      </c>
      <c r="I24" s="62">
        <v>0.02</v>
      </c>
      <c r="J24" s="65">
        <v>177</v>
      </c>
      <c r="K24" s="63">
        <v>406.46</v>
      </c>
      <c r="L24" s="62">
        <v>0.04</v>
      </c>
      <c r="M24" s="64">
        <v>177</v>
      </c>
      <c r="N24" s="61">
        <v>103.32</v>
      </c>
      <c r="O24" s="50">
        <f t="shared" si="4"/>
        <v>3.276246204</v>
      </c>
      <c r="Q24" s="36">
        <f t="shared" si="5"/>
        <v>2.1550000000000296</v>
      </c>
      <c r="T24" s="36">
        <f aca="true" t="shared" si="6" ref="T24:T33">H24-$Q$5</f>
        <v>-0.0049999999999954525</v>
      </c>
    </row>
    <row r="25" spans="1:20" ht="18" customHeight="1">
      <c r="A25" s="51">
        <v>2552</v>
      </c>
      <c r="B25" s="61">
        <v>408.415</v>
      </c>
      <c r="C25" s="62">
        <v>54.68</v>
      </c>
      <c r="D25" s="46">
        <v>220</v>
      </c>
      <c r="E25" s="63">
        <v>407.82</v>
      </c>
      <c r="F25" s="62">
        <v>24.8</v>
      </c>
      <c r="G25" s="64">
        <v>220</v>
      </c>
      <c r="H25" s="61">
        <v>406.435</v>
      </c>
      <c r="I25" s="62">
        <v>0.04</v>
      </c>
      <c r="J25" s="65">
        <v>126</v>
      </c>
      <c r="K25" s="63">
        <v>406.48</v>
      </c>
      <c r="L25" s="62">
        <v>0.05</v>
      </c>
      <c r="M25" s="64">
        <v>125</v>
      </c>
      <c r="N25" s="61">
        <v>77.37</v>
      </c>
      <c r="O25" s="50">
        <f t="shared" si="4"/>
        <v>2.453379489</v>
      </c>
      <c r="Q25" s="36">
        <f t="shared" si="5"/>
        <v>2.0300000000000296</v>
      </c>
      <c r="T25" s="36">
        <f t="shared" si="6"/>
        <v>0.05000000000001137</v>
      </c>
    </row>
    <row r="26" spans="1:20" ht="18" customHeight="1">
      <c r="A26" s="51">
        <v>2553</v>
      </c>
      <c r="B26" s="61">
        <v>409.24</v>
      </c>
      <c r="C26" s="62">
        <v>109.98</v>
      </c>
      <c r="D26" s="46">
        <v>219</v>
      </c>
      <c r="E26" s="63">
        <v>408.2</v>
      </c>
      <c r="F26" s="62">
        <v>41.5</v>
      </c>
      <c r="G26" s="64">
        <v>219</v>
      </c>
      <c r="H26" s="61">
        <v>406.575</v>
      </c>
      <c r="I26" s="62">
        <v>0.13</v>
      </c>
      <c r="J26" s="65">
        <v>40331</v>
      </c>
      <c r="K26" s="63">
        <v>406.58</v>
      </c>
      <c r="L26" s="62">
        <v>0.13</v>
      </c>
      <c r="M26" s="64">
        <v>40331</v>
      </c>
      <c r="N26" s="61">
        <v>109.83</v>
      </c>
      <c r="O26" s="66">
        <f t="shared" si="4"/>
        <v>3.482676351</v>
      </c>
      <c r="Q26" s="60">
        <f t="shared" si="5"/>
        <v>2.855000000000018</v>
      </c>
      <c r="T26" s="36">
        <f t="shared" si="6"/>
        <v>0.18999999999999773</v>
      </c>
    </row>
    <row r="27" spans="1:20" ht="18" customHeight="1">
      <c r="A27" s="51">
        <v>2554</v>
      </c>
      <c r="B27" s="61">
        <v>408.585</v>
      </c>
      <c r="C27" s="62">
        <v>56.02</v>
      </c>
      <c r="D27" s="46">
        <v>40806</v>
      </c>
      <c r="E27" s="63">
        <v>408.15</v>
      </c>
      <c r="F27" s="62">
        <v>36.57</v>
      </c>
      <c r="G27" s="64">
        <v>40767</v>
      </c>
      <c r="H27" s="61">
        <v>406.235</v>
      </c>
      <c r="I27" s="62">
        <v>0.04</v>
      </c>
      <c r="J27" s="65">
        <v>40900</v>
      </c>
      <c r="K27" s="63">
        <v>406.239</v>
      </c>
      <c r="L27" s="62">
        <v>0.04</v>
      </c>
      <c r="M27" s="64">
        <v>40900</v>
      </c>
      <c r="N27" s="61">
        <v>158.56</v>
      </c>
      <c r="O27" s="66">
        <f t="shared" si="4"/>
        <v>5.027890032</v>
      </c>
      <c r="Q27" s="36">
        <f t="shared" si="5"/>
        <v>2.1999999999999886</v>
      </c>
      <c r="T27" s="36">
        <f t="shared" si="6"/>
        <v>-0.14999999999997726</v>
      </c>
    </row>
    <row r="28" spans="1:20" ht="18" customHeight="1">
      <c r="A28" s="51">
        <v>2555</v>
      </c>
      <c r="B28" s="61">
        <v>408.625</v>
      </c>
      <c r="C28" s="62">
        <v>62.15</v>
      </c>
      <c r="D28" s="46">
        <v>41166</v>
      </c>
      <c r="E28" s="63">
        <v>408.027</v>
      </c>
      <c r="F28" s="62">
        <v>33.27</v>
      </c>
      <c r="G28" s="64">
        <v>41166</v>
      </c>
      <c r="H28" s="61">
        <v>406.284</v>
      </c>
      <c r="I28" s="62">
        <v>0.08</v>
      </c>
      <c r="J28" s="65">
        <v>41006</v>
      </c>
      <c r="K28" s="63">
        <v>406.28</v>
      </c>
      <c r="L28" s="62">
        <v>0.08</v>
      </c>
      <c r="M28" s="64">
        <v>41006</v>
      </c>
      <c r="N28" s="61">
        <v>110.81</v>
      </c>
      <c r="O28" s="66">
        <f t="shared" si="4"/>
        <v>3.513751857</v>
      </c>
      <c r="Q28" s="36">
        <f t="shared" si="5"/>
        <v>2.240000000000009</v>
      </c>
      <c r="T28" s="36">
        <f t="shared" si="6"/>
        <v>-0.10099999999999909</v>
      </c>
    </row>
    <row r="29" spans="1:20" ht="18" customHeight="1">
      <c r="A29" s="51">
        <v>2556</v>
      </c>
      <c r="B29" s="61">
        <v>408.4</v>
      </c>
      <c r="C29" s="62">
        <v>51.2</v>
      </c>
      <c r="D29" s="46">
        <v>41523</v>
      </c>
      <c r="E29" s="63">
        <v>407.97</v>
      </c>
      <c r="F29" s="62">
        <v>33.88</v>
      </c>
      <c r="G29" s="64">
        <v>41523</v>
      </c>
      <c r="H29" s="61">
        <v>406.44</v>
      </c>
      <c r="I29" s="62">
        <v>0.14</v>
      </c>
      <c r="J29" s="65">
        <v>41439</v>
      </c>
      <c r="K29" s="63">
        <v>406.44</v>
      </c>
      <c r="L29" s="62">
        <v>0.14</v>
      </c>
      <c r="M29" s="64">
        <v>41439</v>
      </c>
      <c r="N29" s="61">
        <v>168.69</v>
      </c>
      <c r="O29" s="66">
        <f t="shared" si="4"/>
        <v>5.349109293</v>
      </c>
      <c r="Q29" s="36">
        <f t="shared" si="5"/>
        <v>2.0149999999999864</v>
      </c>
      <c r="T29" s="36">
        <f t="shared" si="6"/>
        <v>0.05500000000000682</v>
      </c>
    </row>
    <row r="30" spans="1:20" ht="18" customHeight="1">
      <c r="A30" s="51">
        <v>2557</v>
      </c>
      <c r="B30" s="61">
        <v>409.305</v>
      </c>
      <c r="C30" s="62">
        <v>115.13</v>
      </c>
      <c r="D30" s="46">
        <v>41880</v>
      </c>
      <c r="E30" s="63">
        <v>408.177</v>
      </c>
      <c r="F30" s="62">
        <v>38.03</v>
      </c>
      <c r="G30" s="64">
        <v>41881</v>
      </c>
      <c r="H30" s="61">
        <v>406.635</v>
      </c>
      <c r="I30" s="62">
        <v>0.04</v>
      </c>
      <c r="J30" s="65">
        <v>41707</v>
      </c>
      <c r="K30" s="63">
        <v>406.662</v>
      </c>
      <c r="L30" s="62">
        <v>0.06</v>
      </c>
      <c r="M30" s="64">
        <v>41707</v>
      </c>
      <c r="N30" s="61">
        <v>94.94</v>
      </c>
      <c r="O30" s="66">
        <f t="shared" si="4"/>
        <v>3.010518918</v>
      </c>
      <c r="Q30" s="1">
        <f t="shared" si="5"/>
        <v>2.920000000000016</v>
      </c>
      <c r="T30" s="1">
        <f t="shared" si="6"/>
        <v>0.25</v>
      </c>
    </row>
    <row r="31" spans="1:20" ht="18" customHeight="1">
      <c r="A31" s="51">
        <v>2558</v>
      </c>
      <c r="B31" s="61">
        <v>407.765</v>
      </c>
      <c r="C31" s="62">
        <v>26.65</v>
      </c>
      <c r="D31" s="46">
        <v>42222</v>
      </c>
      <c r="E31" s="63">
        <v>407.51</v>
      </c>
      <c r="F31" s="62">
        <v>16.35</v>
      </c>
      <c r="G31" s="64">
        <v>42266</v>
      </c>
      <c r="H31" s="61">
        <v>406.425</v>
      </c>
      <c r="I31" s="62">
        <v>0.03</v>
      </c>
      <c r="J31" s="65">
        <v>42309</v>
      </c>
      <c r="K31" s="63">
        <v>406.425</v>
      </c>
      <c r="L31" s="62">
        <v>0.03</v>
      </c>
      <c r="M31" s="64">
        <v>42309</v>
      </c>
      <c r="N31" s="61">
        <v>66.48</v>
      </c>
      <c r="O31" s="66">
        <f t="shared" si="4"/>
        <v>2.1080608560000003</v>
      </c>
      <c r="Q31" s="1">
        <f t="shared" si="5"/>
        <v>1.3799999999999955</v>
      </c>
      <c r="T31" s="1">
        <f t="shared" si="6"/>
        <v>0.040000000000020464</v>
      </c>
    </row>
    <row r="32" spans="1:20" ht="18" customHeight="1">
      <c r="A32" s="51">
        <v>2559</v>
      </c>
      <c r="B32" s="61">
        <v>408.165</v>
      </c>
      <c r="C32" s="62">
        <v>39.98</v>
      </c>
      <c r="D32" s="46">
        <v>42602</v>
      </c>
      <c r="E32" s="63">
        <v>407.76</v>
      </c>
      <c r="F32" s="62">
        <v>23.58</v>
      </c>
      <c r="G32" s="64">
        <v>42602</v>
      </c>
      <c r="H32" s="61">
        <v>406.395</v>
      </c>
      <c r="I32" s="62">
        <v>0.1</v>
      </c>
      <c r="J32" s="65">
        <v>42500</v>
      </c>
      <c r="K32" s="63">
        <v>406.395</v>
      </c>
      <c r="L32" s="62">
        <v>0.1</v>
      </c>
      <c r="M32" s="64">
        <v>42500</v>
      </c>
      <c r="N32" s="61">
        <v>86.08</v>
      </c>
      <c r="O32" s="66">
        <f t="shared" si="4"/>
        <v>2.7295709759999998</v>
      </c>
      <c r="Q32" s="1">
        <f t="shared" si="5"/>
        <v>1.7800000000000296</v>
      </c>
      <c r="T32" s="1">
        <f t="shared" si="6"/>
        <v>0.009999999999990905</v>
      </c>
    </row>
    <row r="33" spans="1:20" ht="18" customHeight="1">
      <c r="A33" s="87">
        <v>2560</v>
      </c>
      <c r="B33" s="61">
        <v>408.66</v>
      </c>
      <c r="C33" s="62">
        <v>86.84</v>
      </c>
      <c r="D33" s="65">
        <v>43344</v>
      </c>
      <c r="E33" s="63">
        <v>408.39</v>
      </c>
      <c r="F33" s="62">
        <v>64.06</v>
      </c>
      <c r="G33" s="64">
        <v>43344</v>
      </c>
      <c r="H33" s="61">
        <v>406.44</v>
      </c>
      <c r="I33" s="62">
        <v>0.07</v>
      </c>
      <c r="J33" s="65">
        <v>43284</v>
      </c>
      <c r="K33" s="63">
        <v>406.44</v>
      </c>
      <c r="L33" s="62">
        <v>0.07</v>
      </c>
      <c r="M33" s="64">
        <v>43285</v>
      </c>
      <c r="N33" s="61">
        <v>180.51</v>
      </c>
      <c r="O33" s="66">
        <v>5.72</v>
      </c>
      <c r="Q33" s="1">
        <v>2.269999999999982</v>
      </c>
      <c r="T33" s="36">
        <f t="shared" si="6"/>
        <v>0.05500000000000682</v>
      </c>
    </row>
    <row r="34" spans="1:20" ht="18" customHeight="1">
      <c r="A34" s="88">
        <v>2561</v>
      </c>
      <c r="B34" s="89">
        <v>409.235</v>
      </c>
      <c r="C34" s="90">
        <v>134.2</v>
      </c>
      <c r="D34" s="91">
        <v>43330</v>
      </c>
      <c r="E34" s="92">
        <v>408.522</v>
      </c>
      <c r="F34" s="90">
        <v>74.38</v>
      </c>
      <c r="G34" s="93">
        <v>43330</v>
      </c>
      <c r="H34" s="89">
        <v>406.585</v>
      </c>
      <c r="I34" s="90">
        <v>0.28</v>
      </c>
      <c r="J34" s="94">
        <v>241520</v>
      </c>
      <c r="K34" s="92">
        <v>406.62</v>
      </c>
      <c r="L34" s="90">
        <v>0.36</v>
      </c>
      <c r="M34" s="93">
        <v>241519</v>
      </c>
      <c r="N34" s="89">
        <v>109.88</v>
      </c>
      <c r="O34" s="95">
        <v>3.484261836</v>
      </c>
      <c r="P34" s="96"/>
      <c r="Q34" s="96">
        <v>2.8500000000000227</v>
      </c>
      <c r="R34" s="96"/>
      <c r="S34" s="96"/>
      <c r="T34" s="97">
        <v>0.19999999999998863</v>
      </c>
    </row>
    <row r="35" spans="1:20" ht="18" customHeight="1">
      <c r="A35" s="67">
        <v>2562</v>
      </c>
      <c r="B35" s="61">
        <v>407.59</v>
      </c>
      <c r="C35" s="62">
        <v>18.13</v>
      </c>
      <c r="D35" s="65">
        <v>44076</v>
      </c>
      <c r="E35" s="63">
        <v>407.49</v>
      </c>
      <c r="F35" s="62">
        <v>14.49</v>
      </c>
      <c r="G35" s="64">
        <v>44076</v>
      </c>
      <c r="H35" s="61">
        <v>406.35</v>
      </c>
      <c r="I35" s="62">
        <v>0.05</v>
      </c>
      <c r="J35" s="65">
        <v>43921</v>
      </c>
      <c r="K35" s="63">
        <v>406.35</v>
      </c>
      <c r="L35" s="62">
        <v>0.05</v>
      </c>
      <c r="M35" s="64">
        <v>43921</v>
      </c>
      <c r="N35" s="61">
        <v>15.78</v>
      </c>
      <c r="O35" s="66">
        <v>0.5</v>
      </c>
      <c r="Q35" s="36">
        <v>1.2</v>
      </c>
      <c r="T35" s="1">
        <v>-0.04</v>
      </c>
    </row>
    <row r="36" spans="1:15" ht="18" customHeight="1">
      <c r="A36" s="67"/>
      <c r="B36" s="61"/>
      <c r="C36" s="62"/>
      <c r="D36" s="65"/>
      <c r="E36" s="63"/>
      <c r="F36" s="62"/>
      <c r="G36" s="64"/>
      <c r="H36" s="61"/>
      <c r="I36" s="62"/>
      <c r="J36" s="65"/>
      <c r="K36" s="63"/>
      <c r="L36" s="62"/>
      <c r="M36" s="64"/>
      <c r="N36" s="61"/>
      <c r="O36" s="66"/>
    </row>
    <row r="37" spans="1:15" ht="18" customHeight="1">
      <c r="A37" s="67"/>
      <c r="B37" s="61"/>
      <c r="C37" s="62"/>
      <c r="D37" s="65"/>
      <c r="E37" s="63"/>
      <c r="F37" s="62"/>
      <c r="G37" s="64"/>
      <c r="H37" s="61"/>
      <c r="I37" s="62"/>
      <c r="J37" s="65"/>
      <c r="K37" s="63"/>
      <c r="L37" s="62"/>
      <c r="M37" s="64"/>
      <c r="N37" s="61"/>
      <c r="O37" s="66"/>
    </row>
    <row r="38" spans="1:15" ht="18" customHeight="1">
      <c r="A38" s="67"/>
      <c r="B38" s="61"/>
      <c r="C38" s="62"/>
      <c r="D38" s="65"/>
      <c r="E38" s="63"/>
      <c r="F38" s="62"/>
      <c r="G38" s="64"/>
      <c r="H38" s="61"/>
      <c r="I38" s="62"/>
      <c r="J38" s="65"/>
      <c r="K38" s="63"/>
      <c r="L38" s="62"/>
      <c r="M38" s="64"/>
      <c r="N38" s="61"/>
      <c r="O38" s="66"/>
    </row>
    <row r="39" spans="1:15" ht="18" customHeight="1">
      <c r="A39" s="67"/>
      <c r="B39" s="61"/>
      <c r="C39" s="62"/>
      <c r="D39" s="65"/>
      <c r="E39" s="63"/>
      <c r="F39" s="62"/>
      <c r="G39" s="64"/>
      <c r="H39" s="61"/>
      <c r="I39" s="62"/>
      <c r="J39" s="65"/>
      <c r="K39" s="63"/>
      <c r="L39" s="62"/>
      <c r="M39" s="64"/>
      <c r="N39" s="61"/>
      <c r="O39" s="66"/>
    </row>
    <row r="40" spans="1:15" ht="18" customHeight="1">
      <c r="A40" s="67"/>
      <c r="B40" s="61"/>
      <c r="C40" s="62"/>
      <c r="D40" s="68"/>
      <c r="E40" s="63"/>
      <c r="F40" s="62"/>
      <c r="G40" s="64"/>
      <c r="H40" s="61"/>
      <c r="I40" s="62"/>
      <c r="J40" s="65"/>
      <c r="K40" s="63"/>
      <c r="L40" s="62"/>
      <c r="M40" s="64"/>
      <c r="N40" s="61"/>
      <c r="O40" s="66"/>
    </row>
    <row r="41" spans="1:15" ht="18" customHeight="1">
      <c r="A41" s="67"/>
      <c r="B41" s="69"/>
      <c r="C41" s="70"/>
      <c r="D41" s="71"/>
      <c r="E41" s="72"/>
      <c r="F41" s="70"/>
      <c r="G41" s="73"/>
      <c r="H41" s="69"/>
      <c r="I41" s="70"/>
      <c r="J41" s="74"/>
      <c r="K41" s="72"/>
      <c r="L41" s="70"/>
      <c r="M41" s="73"/>
      <c r="N41" s="69"/>
      <c r="O41" s="75"/>
    </row>
    <row r="42" spans="1:15" ht="22.5" customHeight="1">
      <c r="A42" s="76"/>
      <c r="B42" s="77"/>
      <c r="C42" s="78" t="s">
        <v>20</v>
      </c>
      <c r="D42" s="79"/>
      <c r="E42" s="80"/>
      <c r="F42" s="81"/>
      <c r="G42" s="82"/>
      <c r="H42" s="77"/>
      <c r="I42" s="81"/>
      <c r="J42" s="83"/>
      <c r="K42" s="80"/>
      <c r="L42" s="81"/>
      <c r="M42" s="84"/>
      <c r="N42" s="77"/>
      <c r="O42" s="85"/>
    </row>
  </sheetData>
  <sheetProtection/>
  <printOptions/>
  <pageMargins left="0.22" right="0.11811023622047245" top="0.5905511811023623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2010-11-29T09:10:33Z</cp:lastPrinted>
  <dcterms:created xsi:type="dcterms:W3CDTF">1994-01-31T08:04:27Z</dcterms:created>
  <dcterms:modified xsi:type="dcterms:W3CDTF">2020-06-08T02:17:08Z</dcterms:modified>
  <cp:category/>
  <cp:version/>
  <cp:contentType/>
  <cp:contentStatus/>
</cp:coreProperties>
</file>