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2"/>
  </bookViews>
  <sheets>
    <sheet name="std. - Kh.72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<sst xmlns="http://schemas.openxmlformats.org/spreadsheetml/2006/main" count="39" uniqueCount="24">
  <si>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</si>
  <si>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</si>
  <si>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</si>
  <si>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</si>
  <si>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</si>
  <si>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</si>
  <si>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</si>
  <si>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</si>
  <si>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</si>
  <si>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</si>
  <si>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</si>
  <si>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</si>
  <si>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</si>
  <si>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</si>
  <si>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</si>
  <si>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</si>
  <si>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</si>
  <si>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</si>
  <si>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</si>
  <si>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</si>
  <si>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</si>
  <si>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</si>
  <si>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</si>
  <si>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2563 ปริมาณน้ำสะสม 1 เม.ย.63 - 31 มี.ค.64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</si>
</sst>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สถานี Kh.72 น้ำแม่คำ อ.แม่จัน จ.เชียงราย</a:t>
            </a:r>
          </a:p>
        </c:rich>
      </c:tx>
      <c:layout>
        <c:manualLayout>
          <c:xMode val="factor"/>
          <c:yMode val="factor"/>
          <c:x val="0.04525"/>
          <c:y val="-0.011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167"/>
          <c:w val="0.872"/>
          <c:h val="0.67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Kh.72'!$B$5:$B$32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'std. - Kh.72'!$C$5:$C$32</c:f>
              <c:numCache>
                <c:ptCount val="28"/>
                <c:pt idx="0">
                  <c:v>204.56</c:v>
                </c:pt>
                <c:pt idx="1">
                  <c:v>558.54</c:v>
                </c:pt>
                <c:pt idx="2">
                  <c:v>485.64</c:v>
                </c:pt>
                <c:pt idx="3">
                  <c:v>365.218</c:v>
                </c:pt>
                <c:pt idx="4">
                  <c:v>361.829</c:v>
                </c:pt>
                <c:pt idx="5">
                  <c:v>301.63</c:v>
                </c:pt>
                <c:pt idx="6">
                  <c:v>416.46299999999997</c:v>
                </c:pt>
                <c:pt idx="7">
                  <c:v>308.941</c:v>
                </c:pt>
                <c:pt idx="8">
                  <c:v>422.0560000000001</c:v>
                </c:pt>
                <c:pt idx="9">
                  <c:v>440.645</c:v>
                </c:pt>
                <c:pt idx="10">
                  <c:v>268.43800000000005</c:v>
                </c:pt>
                <c:pt idx="11">
                  <c:v>467.465</c:v>
                </c:pt>
                <c:pt idx="12">
                  <c:v>271.93103999999994</c:v>
                </c:pt>
                <c:pt idx="13">
                  <c:v>423.86</c:v>
                </c:pt>
                <c:pt idx="14">
                  <c:v>389.99</c:v>
                </c:pt>
                <c:pt idx="15">
                  <c:v>330.63</c:v>
                </c:pt>
                <c:pt idx="16">
                  <c:v>242.33</c:v>
                </c:pt>
                <c:pt idx="17">
                  <c:v>261.682272</c:v>
                </c:pt>
                <c:pt idx="18">
                  <c:v>486.9564480000001</c:v>
                </c:pt>
                <c:pt idx="19">
                  <c:v>388.50192000000004</c:v>
                </c:pt>
                <c:pt idx="20">
                  <c:v>454.76035200000007</c:v>
                </c:pt>
                <c:pt idx="21">
                  <c:v>376.08</c:v>
                </c:pt>
                <c:pt idx="22">
                  <c:v>170.943264</c:v>
                </c:pt>
                <c:pt idx="23">
                  <c:v>230.967936</c:v>
                </c:pt>
                <c:pt idx="24">
                  <c:v>411.4</c:v>
                </c:pt>
                <c:pt idx="25">
                  <c:v>427.5</c:v>
                </c:pt>
                <c:pt idx="26">
                  <c:v>49.1</c:v>
                </c:pt>
                <c:pt idx="27">
                  <c:v>95.5</c:v>
                </c:pt>
              </c:numCache>
            </c:numRef>
          </c:val>
        </c:ser>
        <c:axId val="26309099"/>
        <c:axId val="23223636"/>
      </c:barChart>
      <c:lineChart>
        <c:grouping val="standard"/>
        <c:varyColors val="0"/>
        <c:ser>
          <c:idx val="1"/>
          <c:order val="1"/>
          <c:tx>
            <c:v>ค่าเฉลี่ย (2536 - 2562 )อยู่ระหว่างค่า+- SD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Kh.72'!$B$5:$B$31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'std. - Kh.72'!$E$5:$E$31</c:f>
              <c:numCache>
                <c:ptCount val="27"/>
                <c:pt idx="0">
                  <c:v>352.52067525925924</c:v>
                </c:pt>
                <c:pt idx="1">
                  <c:v>352.52067525925924</c:v>
                </c:pt>
                <c:pt idx="2">
                  <c:v>352.52067525925924</c:v>
                </c:pt>
                <c:pt idx="3">
                  <c:v>352.52067525925924</c:v>
                </c:pt>
                <c:pt idx="4">
                  <c:v>352.52067525925924</c:v>
                </c:pt>
                <c:pt idx="5">
                  <c:v>352.52067525925924</c:v>
                </c:pt>
                <c:pt idx="6">
                  <c:v>352.52067525925924</c:v>
                </c:pt>
                <c:pt idx="7">
                  <c:v>352.52067525925924</c:v>
                </c:pt>
                <c:pt idx="8">
                  <c:v>352.52067525925924</c:v>
                </c:pt>
                <c:pt idx="9">
                  <c:v>352.52067525925924</c:v>
                </c:pt>
                <c:pt idx="10">
                  <c:v>352.52067525925924</c:v>
                </c:pt>
                <c:pt idx="11">
                  <c:v>352.52067525925924</c:v>
                </c:pt>
                <c:pt idx="12">
                  <c:v>352.52067525925924</c:v>
                </c:pt>
                <c:pt idx="13">
                  <c:v>352.52067525925924</c:v>
                </c:pt>
                <c:pt idx="14">
                  <c:v>352.52067525925924</c:v>
                </c:pt>
                <c:pt idx="15">
                  <c:v>352.52067525925924</c:v>
                </c:pt>
                <c:pt idx="16">
                  <c:v>352.52067525925924</c:v>
                </c:pt>
                <c:pt idx="17">
                  <c:v>352.52067525925924</c:v>
                </c:pt>
                <c:pt idx="18">
                  <c:v>352.52067525925924</c:v>
                </c:pt>
                <c:pt idx="19">
                  <c:v>352.52067525925924</c:v>
                </c:pt>
                <c:pt idx="20">
                  <c:v>352.52067525925924</c:v>
                </c:pt>
                <c:pt idx="21">
                  <c:v>352.52067525925924</c:v>
                </c:pt>
                <c:pt idx="22">
                  <c:v>352.52067525925924</c:v>
                </c:pt>
                <c:pt idx="23">
                  <c:v>352.52067525925924</c:v>
                </c:pt>
                <c:pt idx="24">
                  <c:v>352.52067525925924</c:v>
                </c:pt>
                <c:pt idx="25">
                  <c:v>352.52067525925924</c:v>
                </c:pt>
                <c:pt idx="26">
                  <c:v>352.52067525925924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Kh.72'!$B$5:$B$31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'std. - Kh.72'!$H$5:$H$31</c:f>
              <c:numCache>
                <c:ptCount val="27"/>
                <c:pt idx="0">
                  <c:v>466.3525913509373</c:v>
                </c:pt>
                <c:pt idx="1">
                  <c:v>466.3525913509373</c:v>
                </c:pt>
                <c:pt idx="2">
                  <c:v>466.3525913509373</c:v>
                </c:pt>
                <c:pt idx="3">
                  <c:v>466.3525913509373</c:v>
                </c:pt>
                <c:pt idx="4">
                  <c:v>466.3525913509373</c:v>
                </c:pt>
                <c:pt idx="5">
                  <c:v>466.3525913509373</c:v>
                </c:pt>
                <c:pt idx="6">
                  <c:v>466.3525913509373</c:v>
                </c:pt>
                <c:pt idx="7">
                  <c:v>466.3525913509373</c:v>
                </c:pt>
                <c:pt idx="8">
                  <c:v>466.3525913509373</c:v>
                </c:pt>
                <c:pt idx="9">
                  <c:v>466.3525913509373</c:v>
                </c:pt>
                <c:pt idx="10">
                  <c:v>466.3525913509373</c:v>
                </c:pt>
                <c:pt idx="11">
                  <c:v>466.3525913509373</c:v>
                </c:pt>
                <c:pt idx="12">
                  <c:v>466.3525913509373</c:v>
                </c:pt>
                <c:pt idx="13">
                  <c:v>466.3525913509373</c:v>
                </c:pt>
                <c:pt idx="14">
                  <c:v>466.3525913509373</c:v>
                </c:pt>
                <c:pt idx="15">
                  <c:v>466.3525913509373</c:v>
                </c:pt>
                <c:pt idx="16">
                  <c:v>466.3525913509373</c:v>
                </c:pt>
                <c:pt idx="17">
                  <c:v>466.3525913509373</c:v>
                </c:pt>
                <c:pt idx="18">
                  <c:v>466.3525913509373</c:v>
                </c:pt>
                <c:pt idx="19">
                  <c:v>466.3525913509373</c:v>
                </c:pt>
                <c:pt idx="20">
                  <c:v>466.3525913509373</c:v>
                </c:pt>
                <c:pt idx="21">
                  <c:v>466.3525913509373</c:v>
                </c:pt>
                <c:pt idx="22">
                  <c:v>466.3525913509373</c:v>
                </c:pt>
                <c:pt idx="23">
                  <c:v>466.3525913509373</c:v>
                </c:pt>
                <c:pt idx="24">
                  <c:v>466.3525913509373</c:v>
                </c:pt>
                <c:pt idx="25">
                  <c:v>466.3525913509373</c:v>
                </c:pt>
                <c:pt idx="26">
                  <c:v>466.3525913509373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Kh.72'!$B$5:$B$31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'std. - Kh.72'!$F$5:$F$31</c:f>
              <c:numCache>
                <c:ptCount val="27"/>
                <c:pt idx="0">
                  <c:v>238.68875916758117</c:v>
                </c:pt>
                <c:pt idx="1">
                  <c:v>238.68875916758117</c:v>
                </c:pt>
                <c:pt idx="2">
                  <c:v>238.68875916758117</c:v>
                </c:pt>
                <c:pt idx="3">
                  <c:v>238.68875916758117</c:v>
                </c:pt>
                <c:pt idx="4">
                  <c:v>238.68875916758117</c:v>
                </c:pt>
                <c:pt idx="5">
                  <c:v>238.68875916758117</c:v>
                </c:pt>
                <c:pt idx="6">
                  <c:v>238.68875916758117</c:v>
                </c:pt>
                <c:pt idx="7">
                  <c:v>238.68875916758117</c:v>
                </c:pt>
                <c:pt idx="8">
                  <c:v>238.68875916758117</c:v>
                </c:pt>
                <c:pt idx="9">
                  <c:v>238.68875916758117</c:v>
                </c:pt>
                <c:pt idx="10">
                  <c:v>238.68875916758117</c:v>
                </c:pt>
                <c:pt idx="11">
                  <c:v>238.68875916758117</c:v>
                </c:pt>
                <c:pt idx="12">
                  <c:v>238.68875916758117</c:v>
                </c:pt>
                <c:pt idx="13">
                  <c:v>238.68875916758117</c:v>
                </c:pt>
                <c:pt idx="14">
                  <c:v>238.68875916758117</c:v>
                </c:pt>
                <c:pt idx="15">
                  <c:v>238.68875916758117</c:v>
                </c:pt>
                <c:pt idx="16">
                  <c:v>238.68875916758117</c:v>
                </c:pt>
                <c:pt idx="17">
                  <c:v>238.68875916758117</c:v>
                </c:pt>
                <c:pt idx="18">
                  <c:v>238.68875916758117</c:v>
                </c:pt>
                <c:pt idx="19">
                  <c:v>238.68875916758117</c:v>
                </c:pt>
                <c:pt idx="20">
                  <c:v>238.68875916758117</c:v>
                </c:pt>
                <c:pt idx="21">
                  <c:v>238.68875916758117</c:v>
                </c:pt>
                <c:pt idx="22">
                  <c:v>238.68875916758117</c:v>
                </c:pt>
                <c:pt idx="23">
                  <c:v>238.68875916758117</c:v>
                </c:pt>
                <c:pt idx="24">
                  <c:v>238.68875916758117</c:v>
                </c:pt>
                <c:pt idx="25">
                  <c:v>238.68875916758117</c:v>
                </c:pt>
                <c:pt idx="26">
                  <c:v>238.68875916758117</c:v>
                </c:pt>
              </c:numCache>
            </c:numRef>
          </c:val>
          <c:smooth val="0"/>
        </c:ser>
        <c:axId val="26309099"/>
        <c:axId val="23223636"/>
      </c:lineChart>
      <c:catAx>
        <c:axId val="26309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3223636"/>
        <c:crossesAt val="0"/>
        <c:auto val="1"/>
        <c:lblOffset val="100"/>
        <c:tickLblSkip val="1"/>
        <c:noMultiLvlLbl val="0"/>
      </c:catAx>
      <c:valAx>
        <c:axId val="23223636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6309099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5"/>
          <c:y val="0.868"/>
          <c:w val="0.83175"/>
          <c:h val="0.1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Kh.72 น้ำแม่คำ อ.แม่จัน จ.เชียงราย</a:t>
            </a:r>
          </a:p>
        </c:rich>
      </c:tx>
      <c:layout>
        <c:manualLayout>
          <c:xMode val="factor"/>
          <c:yMode val="factor"/>
          <c:x val="0.027"/>
          <c:y val="-0.017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775"/>
          <c:y val="0.16825"/>
          <c:w val="0.86875"/>
          <c:h val="0.748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5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Kh.72'!$B$5:$B$32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'std. - Kh.72'!$C$5:$C$32</c:f>
              <c:numCache>
                <c:ptCount val="28"/>
                <c:pt idx="0">
                  <c:v>204.56</c:v>
                </c:pt>
                <c:pt idx="1">
                  <c:v>558.54</c:v>
                </c:pt>
                <c:pt idx="2">
                  <c:v>485.64</c:v>
                </c:pt>
                <c:pt idx="3">
                  <c:v>365.218</c:v>
                </c:pt>
                <c:pt idx="4">
                  <c:v>361.829</c:v>
                </c:pt>
                <c:pt idx="5">
                  <c:v>301.63</c:v>
                </c:pt>
                <c:pt idx="6">
                  <c:v>416.46299999999997</c:v>
                </c:pt>
                <c:pt idx="7">
                  <c:v>308.941</c:v>
                </c:pt>
                <c:pt idx="8">
                  <c:v>422.0560000000001</c:v>
                </c:pt>
                <c:pt idx="9">
                  <c:v>440.645</c:v>
                </c:pt>
                <c:pt idx="10">
                  <c:v>268.43800000000005</c:v>
                </c:pt>
                <c:pt idx="11">
                  <c:v>467.465</c:v>
                </c:pt>
                <c:pt idx="12">
                  <c:v>271.93103999999994</c:v>
                </c:pt>
                <c:pt idx="13">
                  <c:v>423.86</c:v>
                </c:pt>
                <c:pt idx="14">
                  <c:v>389.99</c:v>
                </c:pt>
                <c:pt idx="15">
                  <c:v>330.63</c:v>
                </c:pt>
                <c:pt idx="16">
                  <c:v>242.33</c:v>
                </c:pt>
                <c:pt idx="17">
                  <c:v>261.682272</c:v>
                </c:pt>
                <c:pt idx="18">
                  <c:v>486.9564480000001</c:v>
                </c:pt>
                <c:pt idx="19">
                  <c:v>388.50192000000004</c:v>
                </c:pt>
                <c:pt idx="20">
                  <c:v>454.76035200000007</c:v>
                </c:pt>
                <c:pt idx="21">
                  <c:v>376.08</c:v>
                </c:pt>
                <c:pt idx="22">
                  <c:v>170.943264</c:v>
                </c:pt>
                <c:pt idx="23">
                  <c:v>230.967936</c:v>
                </c:pt>
                <c:pt idx="24">
                  <c:v>411.4</c:v>
                </c:pt>
                <c:pt idx="25">
                  <c:v>427.5</c:v>
                </c:pt>
                <c:pt idx="26">
                  <c:v>49.1</c:v>
                </c:pt>
                <c:pt idx="27">
                  <c:v>111.7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(2536 - 2562 ) 27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Kh.72'!$B$5:$B$32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'std. - Kh.72'!$E$5:$E$31</c:f>
              <c:numCache>
                <c:ptCount val="27"/>
                <c:pt idx="0">
                  <c:v>352.52067525925924</c:v>
                </c:pt>
                <c:pt idx="1">
                  <c:v>352.52067525925924</c:v>
                </c:pt>
                <c:pt idx="2">
                  <c:v>352.52067525925924</c:v>
                </c:pt>
                <c:pt idx="3">
                  <c:v>352.52067525925924</c:v>
                </c:pt>
                <c:pt idx="4">
                  <c:v>352.52067525925924</c:v>
                </c:pt>
                <c:pt idx="5">
                  <c:v>352.52067525925924</c:v>
                </c:pt>
                <c:pt idx="6">
                  <c:v>352.52067525925924</c:v>
                </c:pt>
                <c:pt idx="7">
                  <c:v>352.52067525925924</c:v>
                </c:pt>
                <c:pt idx="8">
                  <c:v>352.52067525925924</c:v>
                </c:pt>
                <c:pt idx="9">
                  <c:v>352.52067525925924</c:v>
                </c:pt>
                <c:pt idx="10">
                  <c:v>352.52067525925924</c:v>
                </c:pt>
                <c:pt idx="11">
                  <c:v>352.52067525925924</c:v>
                </c:pt>
                <c:pt idx="12">
                  <c:v>352.52067525925924</c:v>
                </c:pt>
                <c:pt idx="13">
                  <c:v>352.52067525925924</c:v>
                </c:pt>
                <c:pt idx="14">
                  <c:v>352.52067525925924</c:v>
                </c:pt>
                <c:pt idx="15">
                  <c:v>352.52067525925924</c:v>
                </c:pt>
                <c:pt idx="16">
                  <c:v>352.52067525925924</c:v>
                </c:pt>
                <c:pt idx="17">
                  <c:v>352.52067525925924</c:v>
                </c:pt>
                <c:pt idx="18">
                  <c:v>352.52067525925924</c:v>
                </c:pt>
                <c:pt idx="19">
                  <c:v>352.52067525925924</c:v>
                </c:pt>
                <c:pt idx="20">
                  <c:v>352.52067525925924</c:v>
                </c:pt>
                <c:pt idx="21">
                  <c:v>352.52067525925924</c:v>
                </c:pt>
                <c:pt idx="22">
                  <c:v>352.52067525925924</c:v>
                </c:pt>
                <c:pt idx="23">
                  <c:v>352.52067525925924</c:v>
                </c:pt>
                <c:pt idx="24">
                  <c:v>352.52067525925924</c:v>
                </c:pt>
                <c:pt idx="25">
                  <c:v>352.52067525925924</c:v>
                </c:pt>
                <c:pt idx="26">
                  <c:v>352.52067525925924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Kh.72'!$B$5:$B$32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'std. - Kh.72'!$D$5:$D$32</c:f>
              <c:numCache>
                <c:ptCount val="28"/>
                <c:pt idx="27">
                  <c:v>111.7</c:v>
                </c:pt>
              </c:numCache>
            </c:numRef>
          </c:val>
          <c:smooth val="0"/>
        </c:ser>
        <c:marker val="1"/>
        <c:axId val="48678837"/>
        <c:axId val="23230286"/>
      </c:lineChart>
      <c:catAx>
        <c:axId val="48678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3230286"/>
        <c:crossesAt val="0"/>
        <c:auto val="1"/>
        <c:lblOffset val="100"/>
        <c:tickLblSkip val="1"/>
        <c:noMultiLvlLbl val="0"/>
      </c:catAx>
      <c:valAx>
        <c:axId val="23230286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8678837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275"/>
          <c:y val="0.92775"/>
          <c:w val="0.83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0.3795</cdr:x>
      <cdr:y>0.48025</cdr:y>
    </cdr:from>
    <cdr:to>
      <cdr:x>0.521</cdr:x>
      <cdr:y>0.51625</cdr:y>
    </cdr:to>
    <cdr:sp>
      <cdr:nvSpPr>
        <cdr:cNvPr id="1" name="TextBox 1"/>
        <cdr:cNvSpPr txBox="1">
          <a:spLocks noChangeArrowheads="1"/>
        </cdr:cNvSpPr>
      </cdr:nvSpPr>
      <cdr:spPr>
        <a:xfrm>
          <a:off x="3562350" y="2962275"/>
          <a:ext cx="1333500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353 ล้าน ลบ.ม..</a:t>
          </a:r>
        </a:p>
      </cdr:txBody>
    </cdr:sp>
  </cdr:relSizeAnchor>
  <cdr:relSizeAnchor xmlns:cdr="http://schemas.openxmlformats.org/drawingml/2006/chartDrawing">
    <cdr:from>
      <cdr:x>0.506</cdr:x>
      <cdr:y>0.38</cdr:y>
    </cdr:from>
    <cdr:to>
      <cdr:x>0.65775</cdr:x>
      <cdr:y>0.416</cdr:y>
    </cdr:to>
    <cdr:sp>
      <cdr:nvSpPr>
        <cdr:cNvPr id="2" name="TextBox 1"/>
        <cdr:cNvSpPr txBox="1">
          <a:spLocks noChangeArrowheads="1"/>
        </cdr:cNvSpPr>
      </cdr:nvSpPr>
      <cdr:spPr>
        <a:xfrm>
          <a:off x="4743450" y="2343150"/>
          <a:ext cx="1428750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466 ล้าน ลบ.ม.</a:t>
          </a:r>
        </a:p>
      </cdr:txBody>
    </cdr:sp>
  </cdr:relSizeAnchor>
  <cdr:relSizeAnchor xmlns:cdr="http://schemas.openxmlformats.org/drawingml/2006/chartDrawing">
    <cdr:from>
      <cdr:x>0.223</cdr:x>
      <cdr:y>0.602</cdr:y>
    </cdr:from>
    <cdr:to>
      <cdr:x>0.373</cdr:x>
      <cdr:y>0.64025</cdr:y>
    </cdr:to>
    <cdr:sp>
      <cdr:nvSpPr>
        <cdr:cNvPr id="3" name="TextBox 1"/>
        <cdr:cNvSpPr txBox="1">
          <a:spLocks noChangeArrowheads="1"/>
        </cdr:cNvSpPr>
      </cdr:nvSpPr>
      <cdr:spPr>
        <a:xfrm>
          <a:off x="2085975" y="3714750"/>
          <a:ext cx="140970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239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</cdr:x>
      <cdr:y>0.3825</cdr:y>
    </cdr:from>
    <cdr:to>
      <cdr:x>0.258</cdr:x>
      <cdr:y>0.54425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704975" y="2333625"/>
          <a:ext cx="714375" cy="990600"/>
        </a:xfrm>
        <a:prstGeom prst="curvedConnector3">
          <a:avLst>
            <a:gd name="adj1" fmla="val 0"/>
            <a:gd name="adj2" fmla="val 416111"/>
            <a:gd name="adj3" fmla="val -295583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zoomScalePageLayoutView="0" workbookViewId="0" topLeftCell="A23">
      <selection activeCell="L43" sqref="L43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4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6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2536</v>
      </c>
      <c r="C5" s="71">
        <v>204.56</v>
      </c>
      <c r="D5" s="72"/>
      <c r="E5" s="73">
        <f aca="true" t="shared" si="0" ref="E5:E31">$C$105</f>
        <v>352.52067525925924</v>
      </c>
      <c r="F5" s="74">
        <f aca="true" t="shared" si="1" ref="F5:F31">+$C$108</f>
        <v>238.68875916758117</v>
      </c>
      <c r="G5" s="75">
        <f aca="true" t="shared" si="2" ref="G5:G31">$C$106</f>
        <v>113.83191609167805</v>
      </c>
      <c r="H5" s="76">
        <f aca="true" t="shared" si="3" ref="H5:H31">+$C$109</f>
        <v>466.3525913509373</v>
      </c>
      <c r="I5" s="2">
        <v>1</v>
      </c>
    </row>
    <row r="6" spans="2:9" ht="11.25">
      <c r="B6" s="22">
        <v>2537</v>
      </c>
      <c r="C6" s="77">
        <v>558.54</v>
      </c>
      <c r="D6" s="72"/>
      <c r="E6" s="78">
        <f t="shared" si="0"/>
        <v>352.52067525925924</v>
      </c>
      <c r="F6" s="79">
        <f t="shared" si="1"/>
        <v>238.68875916758117</v>
      </c>
      <c r="G6" s="80">
        <f t="shared" si="2"/>
        <v>113.83191609167805</v>
      </c>
      <c r="H6" s="81">
        <f t="shared" si="3"/>
        <v>466.3525913509373</v>
      </c>
      <c r="I6" s="2">
        <f>I5+1</f>
        <v>2</v>
      </c>
    </row>
    <row r="7" spans="2:9" ht="11.25">
      <c r="B7" s="22">
        <v>2538</v>
      </c>
      <c r="C7" s="77">
        <v>485.64</v>
      </c>
      <c r="D7" s="72"/>
      <c r="E7" s="78">
        <f t="shared" si="0"/>
        <v>352.52067525925924</v>
      </c>
      <c r="F7" s="79">
        <f t="shared" si="1"/>
        <v>238.68875916758117</v>
      </c>
      <c r="G7" s="80">
        <f t="shared" si="2"/>
        <v>113.83191609167805</v>
      </c>
      <c r="H7" s="81">
        <f t="shared" si="3"/>
        <v>466.3525913509373</v>
      </c>
      <c r="I7" s="2">
        <f aca="true" t="shared" si="4" ref="I7:I31">I6+1</f>
        <v>3</v>
      </c>
    </row>
    <row r="8" spans="2:9" ht="11.25">
      <c r="B8" s="22">
        <v>2539</v>
      </c>
      <c r="C8" s="77">
        <v>365.218</v>
      </c>
      <c r="D8" s="72"/>
      <c r="E8" s="78">
        <f t="shared" si="0"/>
        <v>352.52067525925924</v>
      </c>
      <c r="F8" s="79">
        <f t="shared" si="1"/>
        <v>238.68875916758117</v>
      </c>
      <c r="G8" s="80">
        <f t="shared" si="2"/>
        <v>113.83191609167805</v>
      </c>
      <c r="H8" s="81">
        <f t="shared" si="3"/>
        <v>466.3525913509373</v>
      </c>
      <c r="I8" s="2">
        <f t="shared" si="4"/>
        <v>4</v>
      </c>
    </row>
    <row r="9" spans="2:9" ht="11.25">
      <c r="B9" s="22">
        <v>2540</v>
      </c>
      <c r="C9" s="77">
        <v>361.829</v>
      </c>
      <c r="D9" s="72"/>
      <c r="E9" s="78">
        <f t="shared" si="0"/>
        <v>352.52067525925924</v>
      </c>
      <c r="F9" s="79">
        <f t="shared" si="1"/>
        <v>238.68875916758117</v>
      </c>
      <c r="G9" s="80">
        <f t="shared" si="2"/>
        <v>113.83191609167805</v>
      </c>
      <c r="H9" s="81">
        <f t="shared" si="3"/>
        <v>466.3525913509373</v>
      </c>
      <c r="I9" s="2">
        <f t="shared" si="4"/>
        <v>5</v>
      </c>
    </row>
    <row r="10" spans="2:9" ht="11.25">
      <c r="B10" s="22">
        <v>2541</v>
      </c>
      <c r="C10" s="77">
        <v>301.63</v>
      </c>
      <c r="D10" s="72"/>
      <c r="E10" s="78">
        <f t="shared" si="0"/>
        <v>352.52067525925924</v>
      </c>
      <c r="F10" s="79">
        <f t="shared" si="1"/>
        <v>238.68875916758117</v>
      </c>
      <c r="G10" s="80">
        <f t="shared" si="2"/>
        <v>113.83191609167805</v>
      </c>
      <c r="H10" s="81">
        <f t="shared" si="3"/>
        <v>466.3525913509373</v>
      </c>
      <c r="I10" s="2">
        <f t="shared" si="4"/>
        <v>6</v>
      </c>
    </row>
    <row r="11" spans="2:9" ht="11.25">
      <c r="B11" s="22">
        <v>2542</v>
      </c>
      <c r="C11" s="77">
        <v>416.46299999999997</v>
      </c>
      <c r="D11" s="72"/>
      <c r="E11" s="78">
        <f t="shared" si="0"/>
        <v>352.52067525925924</v>
      </c>
      <c r="F11" s="79">
        <f t="shared" si="1"/>
        <v>238.68875916758117</v>
      </c>
      <c r="G11" s="80">
        <f t="shared" si="2"/>
        <v>113.83191609167805</v>
      </c>
      <c r="H11" s="81">
        <f t="shared" si="3"/>
        <v>466.3525913509373</v>
      </c>
      <c r="I11" s="2">
        <f t="shared" si="4"/>
        <v>7</v>
      </c>
    </row>
    <row r="12" spans="2:9" ht="11.25">
      <c r="B12" s="22">
        <v>2543</v>
      </c>
      <c r="C12" s="77">
        <v>308.941</v>
      </c>
      <c r="D12" s="72"/>
      <c r="E12" s="78">
        <f t="shared" si="0"/>
        <v>352.52067525925924</v>
      </c>
      <c r="F12" s="79">
        <f t="shared" si="1"/>
        <v>238.68875916758117</v>
      </c>
      <c r="G12" s="80">
        <f t="shared" si="2"/>
        <v>113.83191609167805</v>
      </c>
      <c r="H12" s="81">
        <f t="shared" si="3"/>
        <v>466.3525913509373</v>
      </c>
      <c r="I12" s="2">
        <f t="shared" si="4"/>
        <v>8</v>
      </c>
    </row>
    <row r="13" spans="2:9" ht="11.25">
      <c r="B13" s="22">
        <v>2544</v>
      </c>
      <c r="C13" s="77">
        <v>422.0560000000001</v>
      </c>
      <c r="D13" s="72"/>
      <c r="E13" s="78">
        <f t="shared" si="0"/>
        <v>352.52067525925924</v>
      </c>
      <c r="F13" s="79">
        <f t="shared" si="1"/>
        <v>238.68875916758117</v>
      </c>
      <c r="G13" s="80">
        <f t="shared" si="2"/>
        <v>113.83191609167805</v>
      </c>
      <c r="H13" s="81">
        <f t="shared" si="3"/>
        <v>466.3525913509373</v>
      </c>
      <c r="I13" s="2">
        <f t="shared" si="4"/>
        <v>9</v>
      </c>
    </row>
    <row r="14" spans="2:9" ht="11.25">
      <c r="B14" s="22">
        <v>2545</v>
      </c>
      <c r="C14" s="77">
        <v>440.645</v>
      </c>
      <c r="D14" s="72"/>
      <c r="E14" s="78">
        <f t="shared" si="0"/>
        <v>352.52067525925924</v>
      </c>
      <c r="F14" s="79">
        <f t="shared" si="1"/>
        <v>238.68875916758117</v>
      </c>
      <c r="G14" s="80">
        <f t="shared" si="2"/>
        <v>113.83191609167805</v>
      </c>
      <c r="H14" s="81">
        <f t="shared" si="3"/>
        <v>466.3525913509373</v>
      </c>
      <c r="I14" s="2">
        <f t="shared" si="4"/>
        <v>10</v>
      </c>
    </row>
    <row r="15" spans="2:9" ht="11.25">
      <c r="B15" s="22">
        <v>2546</v>
      </c>
      <c r="C15" s="77">
        <v>268.43800000000005</v>
      </c>
      <c r="D15" s="72"/>
      <c r="E15" s="78">
        <f t="shared" si="0"/>
        <v>352.52067525925924</v>
      </c>
      <c r="F15" s="79">
        <f t="shared" si="1"/>
        <v>238.68875916758117</v>
      </c>
      <c r="G15" s="80">
        <f t="shared" si="2"/>
        <v>113.83191609167805</v>
      </c>
      <c r="H15" s="81">
        <f t="shared" si="3"/>
        <v>466.3525913509373</v>
      </c>
      <c r="I15" s="2">
        <f t="shared" si="4"/>
        <v>11</v>
      </c>
    </row>
    <row r="16" spans="2:9" ht="11.25">
      <c r="B16" s="22">
        <v>2547</v>
      </c>
      <c r="C16" s="77">
        <v>467.465</v>
      </c>
      <c r="D16" s="72"/>
      <c r="E16" s="78">
        <f t="shared" si="0"/>
        <v>352.52067525925924</v>
      </c>
      <c r="F16" s="79">
        <f t="shared" si="1"/>
        <v>238.68875916758117</v>
      </c>
      <c r="G16" s="80">
        <f t="shared" si="2"/>
        <v>113.83191609167805</v>
      </c>
      <c r="H16" s="81">
        <f t="shared" si="3"/>
        <v>466.3525913509373</v>
      </c>
      <c r="I16" s="2">
        <f t="shared" si="4"/>
        <v>12</v>
      </c>
    </row>
    <row r="17" spans="2:9" ht="11.25">
      <c r="B17" s="22">
        <v>2548</v>
      </c>
      <c r="C17" s="77">
        <v>271.93103999999994</v>
      </c>
      <c r="D17" s="72"/>
      <c r="E17" s="78">
        <f t="shared" si="0"/>
        <v>352.52067525925924</v>
      </c>
      <c r="F17" s="79">
        <f t="shared" si="1"/>
        <v>238.68875916758117</v>
      </c>
      <c r="G17" s="80">
        <f t="shared" si="2"/>
        <v>113.83191609167805</v>
      </c>
      <c r="H17" s="81">
        <f t="shared" si="3"/>
        <v>466.3525913509373</v>
      </c>
      <c r="I17" s="2">
        <f t="shared" si="4"/>
        <v>13</v>
      </c>
    </row>
    <row r="18" spans="2:9" ht="11.25">
      <c r="B18" s="22">
        <v>2549</v>
      </c>
      <c r="C18" s="77">
        <v>423.86</v>
      </c>
      <c r="D18" s="72"/>
      <c r="E18" s="78">
        <f t="shared" si="0"/>
        <v>352.52067525925924</v>
      </c>
      <c r="F18" s="79">
        <f t="shared" si="1"/>
        <v>238.68875916758117</v>
      </c>
      <c r="G18" s="80">
        <f t="shared" si="2"/>
        <v>113.83191609167805</v>
      </c>
      <c r="H18" s="81">
        <f t="shared" si="3"/>
        <v>466.3525913509373</v>
      </c>
      <c r="I18" s="2">
        <f t="shared" si="4"/>
        <v>14</v>
      </c>
    </row>
    <row r="19" spans="2:9" ht="11.25">
      <c r="B19" s="22">
        <v>2550</v>
      </c>
      <c r="C19" s="77">
        <v>389.99</v>
      </c>
      <c r="D19" s="72"/>
      <c r="E19" s="78">
        <f t="shared" si="0"/>
        <v>352.52067525925924</v>
      </c>
      <c r="F19" s="79">
        <f t="shared" si="1"/>
        <v>238.68875916758117</v>
      </c>
      <c r="G19" s="80">
        <f t="shared" si="2"/>
        <v>113.83191609167805</v>
      </c>
      <c r="H19" s="81">
        <f t="shared" si="3"/>
        <v>466.3525913509373</v>
      </c>
      <c r="I19" s="2">
        <f t="shared" si="4"/>
        <v>15</v>
      </c>
    </row>
    <row r="20" spans="2:9" ht="11.25">
      <c r="B20" s="22">
        <v>2551</v>
      </c>
      <c r="C20" s="77">
        <v>330.63</v>
      </c>
      <c r="D20" s="72"/>
      <c r="E20" s="78">
        <f t="shared" si="0"/>
        <v>352.52067525925924</v>
      </c>
      <c r="F20" s="79">
        <f t="shared" si="1"/>
        <v>238.68875916758117</v>
      </c>
      <c r="G20" s="80">
        <f t="shared" si="2"/>
        <v>113.83191609167805</v>
      </c>
      <c r="H20" s="81">
        <f t="shared" si="3"/>
        <v>466.3525913509373</v>
      </c>
      <c r="I20" s="2">
        <f t="shared" si="4"/>
        <v>16</v>
      </c>
    </row>
    <row r="21" spans="2:9" ht="11.25">
      <c r="B21" s="22">
        <v>2552</v>
      </c>
      <c r="C21" s="82">
        <v>242.33</v>
      </c>
      <c r="D21" s="72"/>
      <c r="E21" s="78">
        <f t="shared" si="0"/>
        <v>352.52067525925924</v>
      </c>
      <c r="F21" s="79">
        <f t="shared" si="1"/>
        <v>238.68875916758117</v>
      </c>
      <c r="G21" s="80">
        <f t="shared" si="2"/>
        <v>113.83191609167805</v>
      </c>
      <c r="H21" s="81">
        <f t="shared" si="3"/>
        <v>466.3525913509373</v>
      </c>
      <c r="I21" s="2">
        <f t="shared" si="4"/>
        <v>17</v>
      </c>
    </row>
    <row r="22" spans="2:9" ht="11.25">
      <c r="B22" s="22">
        <v>2553</v>
      </c>
      <c r="C22" s="82">
        <v>261.682272</v>
      </c>
      <c r="D22" s="72"/>
      <c r="E22" s="78">
        <f t="shared" si="0"/>
        <v>352.52067525925924</v>
      </c>
      <c r="F22" s="79">
        <f t="shared" si="1"/>
        <v>238.68875916758117</v>
      </c>
      <c r="G22" s="80">
        <f t="shared" si="2"/>
        <v>113.83191609167805</v>
      </c>
      <c r="H22" s="81">
        <f t="shared" si="3"/>
        <v>466.3525913509373</v>
      </c>
      <c r="I22" s="2">
        <f t="shared" si="4"/>
        <v>18</v>
      </c>
    </row>
    <row r="23" spans="2:9" ht="11.25">
      <c r="B23" s="22">
        <v>2554</v>
      </c>
      <c r="C23" s="82">
        <v>486.9564480000001</v>
      </c>
      <c r="D23" s="72"/>
      <c r="E23" s="78">
        <f t="shared" si="0"/>
        <v>352.52067525925924</v>
      </c>
      <c r="F23" s="79">
        <f t="shared" si="1"/>
        <v>238.68875916758117</v>
      </c>
      <c r="G23" s="80">
        <f t="shared" si="2"/>
        <v>113.83191609167805</v>
      </c>
      <c r="H23" s="81">
        <f t="shared" si="3"/>
        <v>466.3525913509373</v>
      </c>
      <c r="I23" s="2">
        <f t="shared" si="4"/>
        <v>19</v>
      </c>
    </row>
    <row r="24" spans="2:9" ht="11.25">
      <c r="B24" s="22">
        <v>2555</v>
      </c>
      <c r="C24" s="82">
        <v>388.50192000000004</v>
      </c>
      <c r="D24" s="72"/>
      <c r="E24" s="78">
        <f t="shared" si="0"/>
        <v>352.52067525925924</v>
      </c>
      <c r="F24" s="79">
        <f t="shared" si="1"/>
        <v>238.68875916758117</v>
      </c>
      <c r="G24" s="80">
        <f t="shared" si="2"/>
        <v>113.83191609167805</v>
      </c>
      <c r="H24" s="81">
        <f t="shared" si="3"/>
        <v>466.3525913509373</v>
      </c>
      <c r="I24" s="2">
        <f t="shared" si="4"/>
        <v>20</v>
      </c>
    </row>
    <row r="25" spans="2:9" ht="11.25">
      <c r="B25" s="22">
        <v>2556</v>
      </c>
      <c r="C25" s="82">
        <v>454.76035200000007</v>
      </c>
      <c r="D25" s="72"/>
      <c r="E25" s="78">
        <f t="shared" si="0"/>
        <v>352.52067525925924</v>
      </c>
      <c r="F25" s="79">
        <f t="shared" si="1"/>
        <v>238.68875916758117</v>
      </c>
      <c r="G25" s="80">
        <f t="shared" si="2"/>
        <v>113.83191609167805</v>
      </c>
      <c r="H25" s="81">
        <f t="shared" si="3"/>
        <v>466.3525913509373</v>
      </c>
      <c r="I25" s="2">
        <f t="shared" si="4"/>
        <v>21</v>
      </c>
    </row>
    <row r="26" spans="2:9" ht="11.25">
      <c r="B26" s="22">
        <v>2557</v>
      </c>
      <c r="C26" s="82">
        <v>376.08</v>
      </c>
      <c r="D26" s="72"/>
      <c r="E26" s="78">
        <f t="shared" si="0"/>
        <v>352.52067525925924</v>
      </c>
      <c r="F26" s="79">
        <f t="shared" si="1"/>
        <v>238.68875916758117</v>
      </c>
      <c r="G26" s="80">
        <f t="shared" si="2"/>
        <v>113.83191609167805</v>
      </c>
      <c r="H26" s="81">
        <f t="shared" si="3"/>
        <v>466.3525913509373</v>
      </c>
      <c r="I26" s="2">
        <f t="shared" si="4"/>
        <v>22</v>
      </c>
    </row>
    <row r="27" spans="2:9" ht="11.25">
      <c r="B27" s="22">
        <v>2558</v>
      </c>
      <c r="C27" s="82">
        <v>170.943264</v>
      </c>
      <c r="D27" s="72"/>
      <c r="E27" s="78">
        <f t="shared" si="0"/>
        <v>352.52067525925924</v>
      </c>
      <c r="F27" s="79">
        <f t="shared" si="1"/>
        <v>238.68875916758117</v>
      </c>
      <c r="G27" s="80">
        <f t="shared" si="2"/>
        <v>113.83191609167805</v>
      </c>
      <c r="H27" s="81">
        <f t="shared" si="3"/>
        <v>466.3525913509373</v>
      </c>
      <c r="I27" s="2">
        <f t="shared" si="4"/>
        <v>23</v>
      </c>
    </row>
    <row r="28" spans="2:13" ht="11.25">
      <c r="B28" s="22">
        <v>2559</v>
      </c>
      <c r="C28" s="77">
        <v>230.967936</v>
      </c>
      <c r="D28" s="72"/>
      <c r="E28" s="78">
        <f t="shared" si="0"/>
        <v>352.52067525925924</v>
      </c>
      <c r="F28" s="79">
        <f t="shared" si="1"/>
        <v>238.68875916758117</v>
      </c>
      <c r="G28" s="80">
        <f t="shared" si="2"/>
        <v>113.83191609167805</v>
      </c>
      <c r="H28" s="81">
        <f t="shared" si="3"/>
        <v>466.3525913509373</v>
      </c>
      <c r="I28" s="2">
        <f t="shared" si="4"/>
        <v>24</v>
      </c>
      <c r="L28" s="92"/>
      <c r="M28" s="92"/>
    </row>
    <row r="29" spans="2:9" ht="11.25">
      <c r="B29" s="22">
        <v>2560</v>
      </c>
      <c r="C29" s="77">
        <v>411.4</v>
      </c>
      <c r="D29" s="72"/>
      <c r="E29" s="78">
        <f t="shared" si="0"/>
        <v>352.52067525925924</v>
      </c>
      <c r="F29" s="79">
        <f t="shared" si="1"/>
        <v>238.68875916758117</v>
      </c>
      <c r="G29" s="80">
        <f t="shared" si="2"/>
        <v>113.83191609167805</v>
      </c>
      <c r="H29" s="81">
        <f t="shared" si="3"/>
        <v>466.3525913509373</v>
      </c>
      <c r="I29" s="2">
        <f t="shared" si="4"/>
        <v>25</v>
      </c>
    </row>
    <row r="30" spans="2:9" ht="11.25">
      <c r="B30" s="22">
        <v>2561</v>
      </c>
      <c r="C30" s="77">
        <v>427.5</v>
      </c>
      <c r="D30" s="72"/>
      <c r="E30" s="78">
        <f t="shared" si="0"/>
        <v>352.52067525925924</v>
      </c>
      <c r="F30" s="79">
        <f t="shared" si="1"/>
        <v>238.68875916758117</v>
      </c>
      <c r="G30" s="80">
        <f t="shared" si="2"/>
        <v>113.83191609167805</v>
      </c>
      <c r="H30" s="81">
        <f t="shared" si="3"/>
        <v>466.3525913509373</v>
      </c>
      <c r="I30" s="2">
        <f t="shared" si="4"/>
        <v>26</v>
      </c>
    </row>
    <row r="31" spans="2:9" ht="11.25">
      <c r="B31" s="22">
        <v>2562</v>
      </c>
      <c r="C31" s="77">
        <v>49.1</v>
      </c>
      <c r="D31" s="72"/>
      <c r="E31" s="78">
        <f t="shared" si="0"/>
        <v>352.52067525925924</v>
      </c>
      <c r="F31" s="79">
        <f t="shared" si="1"/>
        <v>238.68875916758117</v>
      </c>
      <c r="G31" s="80">
        <f t="shared" si="2"/>
        <v>113.83191609167805</v>
      </c>
      <c r="H31" s="81">
        <f t="shared" si="3"/>
        <v>466.3525913509373</v>
      </c>
      <c r="I31" s="2">
        <f t="shared" si="4"/>
        <v>27</v>
      </c>
    </row>
    <row r="32" spans="2:14" ht="11.25">
      <c r="B32" s="91">
        <v>2563</v>
      </c>
      <c r="C32" s="89">
        <v>111.7</v>
      </c>
      <c r="D32" s="93">
        <f>C32</f>
        <v>111.7</v>
      </c>
      <c r="E32" s="78"/>
      <c r="F32" s="79"/>
      <c r="G32" s="80"/>
      <c r="H32" s="81"/>
      <c r="K32" s="97" t="s">
        <v>23</v>
      </c>
      <c r="L32" s="97"/>
      <c r="M32" s="97"/>
      <c r="N32" s="97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K36" s="90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13" ht="11.25">
      <c r="B41" s="22"/>
      <c r="C41" s="82"/>
      <c r="D41" s="72"/>
      <c r="E41" s="78"/>
      <c r="F41" s="79"/>
      <c r="G41" s="80"/>
      <c r="H41" s="81"/>
      <c r="J41" s="90"/>
      <c r="K41" s="90"/>
      <c r="L41" s="90"/>
      <c r="M41" s="90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AVERAGE(C5:C31)</f>
        <v>352.52067525925924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STDEV(C5:C31)</f>
        <v>113.83191609167805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0.3229084819151701</v>
      </c>
      <c r="D107" s="48"/>
      <c r="E107" s="59">
        <f>C107*100</f>
        <v>32.29084819151701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19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238.68875916758117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4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466.3525913509373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4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27</v>
      </c>
    </row>
    <row r="113" ht="11.25">
      <c r="C113" s="2">
        <f>COUNTIF(C5:C31,"&gt;466")</f>
        <v>4</v>
      </c>
    </row>
    <row r="114" ht="11.25">
      <c r="C114" s="2">
        <f>COUNTIF(C5:C31,"&lt;239")</f>
        <v>4</v>
      </c>
    </row>
  </sheetData>
  <sheetProtection/>
  <mergeCells count="2">
    <mergeCell ref="B2:B4"/>
    <mergeCell ref="K32:N3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2021-04-27T02:27:07Z</dcterms:modified>
  <cp:category/>
  <cp:version/>
  <cp:contentType/>
  <cp:contentStatus/>
</cp:coreProperties>
</file>