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<sst xmlns="http://schemas.openxmlformats.org/spreadsheetml/2006/main" count="50" uniqueCount="25">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</sst>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62556426"/>
        <c:axId val="26136923"/>
      </c:scatterChart>
      <c:valAx>
        <c:axId val="625564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136923"/>
        <c:crossesAt val="100"/>
        <c:crossBetween val="midCat"/>
        <c:dispUnits/>
        <c:majorUnit val="10"/>
      </c:valAx>
      <c:valAx>
        <c:axId val="261369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556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31">
      <selection activeCell="V17" sqref="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126.91192307692305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2779.4311521538557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52.720310622698875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17</v>
      </c>
      <c r="V9" s="20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18</v>
      </c>
      <c r="V10" s="20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110.95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10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118.95</v>
      </c>
      <c r="E34" s="51">
        <f aca="true" t="shared" si="1" ref="E34:O34">ROUND((((-LN(-LN(1-1/E33)))+$B$83*$B$84)/$B$83),2)</f>
        <v>144.74</v>
      </c>
      <c r="F34" s="53">
        <f t="shared" si="1"/>
        <v>161.25</v>
      </c>
      <c r="G34" s="53">
        <f t="shared" si="1"/>
        <v>173.46</v>
      </c>
      <c r="H34" s="53">
        <f t="shared" si="1"/>
        <v>183.18</v>
      </c>
      <c r="I34" s="53">
        <f t="shared" si="1"/>
        <v>209.56</v>
      </c>
      <c r="J34" s="53">
        <f t="shared" si="1"/>
        <v>244.18</v>
      </c>
      <c r="K34" s="53">
        <f t="shared" si="1"/>
        <v>255.16</v>
      </c>
      <c r="L34" s="53">
        <f t="shared" si="1"/>
        <v>288.99</v>
      </c>
      <c r="M34" s="53">
        <f t="shared" si="1"/>
        <v>322.57</v>
      </c>
      <c r="N34" s="53">
        <f t="shared" si="1"/>
        <v>356.03</v>
      </c>
      <c r="O34" s="53">
        <f t="shared" si="1"/>
        <v>400.18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7"/>
      <c r="C36" s="56"/>
      <c r="D36" s="57" t="s">
        <v>11</v>
      </c>
      <c r="E36" s="58"/>
      <c r="F36" s="58" t="s">
        <v>19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7"/>
      <c r="C41" s="47"/>
      <c r="D41" s="47"/>
      <c r="E41" s="22"/>
      <c r="G41" s="61" t="s">
        <v>21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21.75">
      <c r="A42" s="23"/>
      <c r="B42" s="54"/>
      <c r="C42" s="54"/>
      <c r="D42" s="54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21.75">
      <c r="A43" s="23"/>
      <c r="B43" s="62"/>
      <c r="C43" s="62"/>
      <c r="D43" s="62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21.75">
      <c r="A44" s="23"/>
      <c r="B44" s="54"/>
      <c r="C44" s="54"/>
      <c r="D44" s="54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21.75">
      <c r="A45" s="23"/>
      <c r="B45" s="54"/>
      <c r="C45" s="54"/>
      <c r="D45" s="54"/>
      <c r="E45" s="63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66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6">
        <v>2551</v>
      </c>
      <c r="J56" s="24">
        <v>89.65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7">
        <v>145.67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7">
        <v>144.5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6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6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6">
        <v>2557</v>
      </c>
      <c r="J62" s="24">
        <v>155.22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8">
        <v>71.6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79">
        <v>83.6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6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6">
        <v>2561</v>
      </c>
      <c r="J66" s="24">
        <v>110.95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2">
        <f>IF($A$79&gt;=6,VLOOKUP($F$78,$X$3:$AC$38,$A$79-4),VLOOKUP($A$78,$X$3:$AC$38,$A$79+1))</f>
        <v>0.532062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2">
        <f>IF($A$79&gt;=6,VLOOKUP($F$78,$Y$58:$AD$97,$A$79-4),VLOOKUP($A$78,$Y$58:$AD$97,$A$79+1))</f>
        <v>1.096128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3">
        <f>B81/V6</f>
        <v>0.02079137977476292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4">
        <f>V4-(B80/B83)</f>
        <v>101.32141365600285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2019-06-14T06:56:12Z</dcterms:modified>
  <cp:category/>
  <cp:version/>
  <cp:contentType/>
  <cp:contentStatus/>
</cp:coreProperties>
</file>