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i17" sheetId="1" r:id="rId1"/>
    <sheet name="I.17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<sst xmlns="http://schemas.openxmlformats.org/spreadsheetml/2006/main" count="59" uniqueCount="31">
  <si>
    <t>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</si>
  <si>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</si>
  <si>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</si>
  <si>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</si>
  <si>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</si>
  <si>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</si>
  <si>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</si>
  <si>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</si>
  <si>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</si>
  <si>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</si>
  <si>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</si>
  <si>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</si>
  <si>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</si>
  <si>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</si>
  <si>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</si>
  <si>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สถานี : I.17  บ้านเจดีย์งาม  อ.เมือง  จ.พะเยา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</si>
  <si>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</si>
  <si>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</si>
  <si>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</si>
  <si>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</si>
  <si>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</si>
  <si>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</si>
  <si>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</si>
  <si>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</si>
  <si>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</si>
  <si>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 xml:space="preserve">ราคาศูนย์เสาระดับ ปี 2546 - 2551 =  594.253 ม. </t>
  </si>
  <si>
    <t xml:space="preserve">ราคาศูนย์เสาระดับ ปี 2552 =  386.266 ม. </t>
  </si>
  <si>
    <t>ม.(รทก)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</si>
  <si>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</si>
  <si>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1,167     ตร.กม.</t>
  </si>
  <si>
    <t>ตลิ่งฝั่งซ้าย 390.557  ม.(ร.ท.ก.) ตลิ่งฝั่งขวา 390.574 ม.(ร.ท.ก.) ท้องน้ำ  ม.(ร.ท.ก.) ศูนย์เสาระดับน้ำ 386.266  ม.(ร.ท.ก.)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</si>
</sst>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#,##0_ ;\-#,##0\ "/>
    <numFmt numFmtId="184" formatCode="#,##0.00_ ;\-#,##0.00\ "/>
    <numFmt numFmtId="185" formatCode="bbbb"/>
    <numFmt numFmtId="186" formatCode="mmm\-yyyy"/>
    <numFmt numFmtId="187" formatCode="0.0"/>
    <numFmt numFmtId="188" formatCode="0.000"/>
    <numFmt numFmtId="189" formatCode="0.0000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4"/>
      <color indexed="10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4"/>
      <color rgb="FFC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85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2" fontId="7" fillId="0" borderId="12" xfId="0" applyNumberFormat="1" applyFont="1" applyBorder="1" applyAlignment="1">
      <alignment horizontal="centerContinuous"/>
    </xf>
    <xf numFmtId="178" fontId="7" fillId="0" borderId="11" xfId="0" applyNumberFormat="1" applyFont="1" applyBorder="1" applyAlignment="1">
      <alignment horizontal="centerContinuous"/>
    </xf>
    <xf numFmtId="178" fontId="9" fillId="0" borderId="13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10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Continuous"/>
    </xf>
    <xf numFmtId="2" fontId="7" fillId="0" borderId="18" xfId="0" applyNumberFormat="1" applyFont="1" applyBorder="1" applyAlignment="1">
      <alignment horizontal="centerContinuous"/>
    </xf>
    <xf numFmtId="178" fontId="7" fillId="0" borderId="17" xfId="0" applyNumberFormat="1" applyFont="1" applyBorder="1" applyAlignment="1">
      <alignment horizontal="centerContinuous"/>
    </xf>
    <xf numFmtId="178" fontId="7" fillId="0" borderId="19" xfId="0" applyNumberFormat="1" applyFont="1" applyBorder="1" applyAlignment="1">
      <alignment horizontal="centerContinuous"/>
    </xf>
    <xf numFmtId="2" fontId="7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178" fontId="9" fillId="0" borderId="20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9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179" fontId="7" fillId="0" borderId="28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8" xfId="0" applyNumberFormat="1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179" fontId="7" fillId="0" borderId="23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Continuous"/>
    </xf>
    <xf numFmtId="182" fontId="7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33" borderId="30" xfId="0" applyNumberFormat="1" applyFont="1" applyFill="1" applyBorder="1" applyAlignment="1">
      <alignment horizontal="right"/>
    </xf>
    <xf numFmtId="2" fontId="7" fillId="33" borderId="31" xfId="0" applyNumberFormat="1" applyFont="1" applyFill="1" applyBorder="1" applyAlignment="1">
      <alignment horizontal="right"/>
    </xf>
    <xf numFmtId="2" fontId="7" fillId="33" borderId="19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34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2" fontId="7" fillId="34" borderId="30" xfId="0" applyNumberFormat="1" applyFont="1" applyFill="1" applyBorder="1" applyAlignment="1">
      <alignment horizontal="right"/>
    </xf>
    <xf numFmtId="0" fontId="7" fillId="34" borderId="32" xfId="0" applyFont="1" applyFill="1" applyBorder="1" applyAlignment="1">
      <alignment horizontal="center"/>
    </xf>
    <xf numFmtId="180" fontId="7" fillId="33" borderId="32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0" fontId="7" fillId="33" borderId="33" xfId="0" applyNumberFormat="1" applyFont="1" applyFill="1" applyBorder="1" applyAlignment="1">
      <alignment horizontal="center"/>
    </xf>
    <xf numFmtId="180" fontId="7" fillId="33" borderId="30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>
      <alignment horizontal="right"/>
    </xf>
    <xf numFmtId="0" fontId="7" fillId="34" borderId="30" xfId="0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0" fontId="7" fillId="33" borderId="30" xfId="0" applyFont="1" applyFill="1" applyBorder="1" applyAlignment="1">
      <alignment horizontal="center"/>
    </xf>
    <xf numFmtId="1" fontId="7" fillId="35" borderId="30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3" borderId="30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180" fontId="7" fillId="33" borderId="31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80" fontId="7" fillId="33" borderId="19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179" fontId="12" fillId="0" borderId="2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2" fontId="57" fillId="0" borderId="0" xfId="0" applyNumberFormat="1" applyFont="1" applyAlignment="1">
      <alignment/>
    </xf>
    <xf numFmtId="1" fontId="16" fillId="35" borderId="10" xfId="0" applyNumberFormat="1" applyFont="1" applyFill="1" applyBorder="1" applyAlignment="1">
      <alignment horizontal="center" vertical="center"/>
    </xf>
    <xf numFmtId="1" fontId="16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17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025"/>
          <c:w val="0.811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'I.17'!$X$5:$X$24</c:f>
              <c:numCache/>
            </c:numRef>
          </c:cat>
          <c:val>
            <c:numRef>
              <c:f>'I.17'!$Y$5:$Y$24</c:f>
              <c:numCache/>
            </c:numRef>
          </c:val>
        </c:ser>
        <c:axId val="39380980"/>
        <c:axId val="18884501"/>
      </c:bar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8884501"/>
        <c:crossesAt val="0"/>
        <c:auto val="1"/>
        <c:lblOffset val="100"/>
        <c:tickLblSkip val="1"/>
        <c:noMultiLvlLbl val="0"/>
      </c:catAx>
      <c:valAx>
        <c:axId val="1888450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 ;\-#,##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380980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43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5"/>
          <c:y val="0.17025"/>
          <c:w val="0.774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'I.17'!$X$5:$X$24</c:f>
              <c:numCache/>
            </c:numRef>
          </c:cat>
          <c:val>
            <c:numRef>
              <c:f>'I.17'!$Z$5:$Z$24</c:f>
              <c:numCache/>
            </c:numRef>
          </c:val>
        </c:ser>
        <c:axId val="35742782"/>
        <c:axId val="53249583"/>
      </c:bar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3249583"/>
        <c:crossesAt val="0"/>
        <c:auto val="1"/>
        <c:lblOffset val="100"/>
        <c:tickLblSkip val="1"/>
        <c:noMultiLvlLbl val="0"/>
      </c:catAx>
      <c:valAx>
        <c:axId val="5324958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742782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22">
      <selection activeCell="L40" sqref="L40"/>
    </sheetView>
  </sheetViews>
  <sheetFormatPr defaultColWidth="9.33203125" defaultRowHeight="21"/>
  <cols>
    <col min="1" max="1" width="5.83203125" style="1" customWidth="1"/>
    <col min="2" max="2" width="7.66015625" style="5" customWidth="1"/>
    <col min="3" max="3" width="7.83203125" style="5" customWidth="1"/>
    <col min="4" max="4" width="7.66015625" style="10" customWidth="1"/>
    <col min="5" max="5" width="7.66015625" style="5" customWidth="1"/>
    <col min="6" max="6" width="7.83203125" style="5" customWidth="1"/>
    <col min="7" max="7" width="7.66015625" style="10" customWidth="1"/>
    <col min="8" max="8" width="7.66015625" style="5" customWidth="1"/>
    <col min="9" max="9" width="7.83203125" style="5" customWidth="1"/>
    <col min="10" max="10" width="7.66015625" style="10" customWidth="1"/>
    <col min="11" max="12" width="7.83203125" style="5" customWidth="1"/>
    <col min="13" max="13" width="7.66015625" style="10" customWidth="1"/>
    <col min="14" max="14" width="8.83203125" style="5" customWidth="1"/>
    <col min="15" max="15" width="7.33203125" style="5" customWidth="1"/>
    <col min="16" max="16384" width="9.33203125" style="1" customWidth="1"/>
  </cols>
  <sheetData>
    <row r="1" spans="2:15" ht="23.25">
      <c r="B1" s="69" t="s">
        <v>0</v>
      </c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 t="s">
        <v>1</v>
      </c>
      <c r="O1" s="2"/>
    </row>
    <row r="2" spans="1:12" ht="6" customHeight="1">
      <c r="A2" s="4"/>
      <c r="D2" s="6"/>
      <c r="G2" s="6"/>
      <c r="I2" s="7"/>
      <c r="J2" s="8"/>
      <c r="K2" s="9"/>
      <c r="L2" s="9"/>
    </row>
    <row r="3" spans="1:41" ht="23.25" customHeight="1">
      <c r="A3" s="17" t="s">
        <v>15</v>
      </c>
      <c r="B3" s="11"/>
      <c r="C3" s="11"/>
      <c r="D3" s="12"/>
      <c r="E3" s="11"/>
      <c r="F3" s="11"/>
      <c r="G3" s="12"/>
      <c r="H3" s="11"/>
      <c r="I3" s="11"/>
      <c r="J3" s="13"/>
      <c r="K3" s="14"/>
      <c r="L3" s="19" t="s">
        <v>29</v>
      </c>
      <c r="M3" s="13"/>
      <c r="N3" s="11"/>
      <c r="O3" s="11"/>
      <c r="AN3" s="15">
        <v>37975</v>
      </c>
      <c r="AO3" s="16">
        <v>177.663</v>
      </c>
    </row>
    <row r="4" spans="1:41" ht="22.5" customHeight="1">
      <c r="A4" s="17" t="s">
        <v>30</v>
      </c>
      <c r="B4" s="18"/>
      <c r="C4" s="18"/>
      <c r="D4" s="12"/>
      <c r="E4" s="11"/>
      <c r="F4" s="11"/>
      <c r="G4" s="12"/>
      <c r="H4" s="11"/>
      <c r="I4" s="19"/>
      <c r="J4" s="20"/>
      <c r="K4" s="14"/>
      <c r="L4" s="14"/>
      <c r="M4" s="13"/>
      <c r="N4" s="11"/>
      <c r="O4" s="11"/>
      <c r="Q4" s="1">
        <v>594.253</v>
      </c>
      <c r="R4" s="1" t="s">
        <v>25</v>
      </c>
      <c r="AN4" s="15">
        <v>38342</v>
      </c>
      <c r="AO4" s="16"/>
    </row>
    <row r="5" spans="1:41" ht="18.75">
      <c r="A5" s="21"/>
      <c r="B5" s="22" t="s">
        <v>2</v>
      </c>
      <c r="C5" s="22"/>
      <c r="D5" s="23"/>
      <c r="E5" s="24"/>
      <c r="F5" s="24"/>
      <c r="G5" s="25"/>
      <c r="H5" s="26" t="s">
        <v>3</v>
      </c>
      <c r="I5" s="24"/>
      <c r="J5" s="27"/>
      <c r="K5" s="24"/>
      <c r="L5" s="24"/>
      <c r="M5" s="28"/>
      <c r="N5" s="29" t="s">
        <v>4</v>
      </c>
      <c r="O5" s="30"/>
      <c r="Q5" s="31">
        <v>386.266</v>
      </c>
      <c r="R5" s="1" t="s">
        <v>26</v>
      </c>
      <c r="AN5" s="15">
        <v>38709</v>
      </c>
      <c r="AO5" s="16">
        <v>513.6004800000001</v>
      </c>
    </row>
    <row r="6" spans="1:41" ht="18.75">
      <c r="A6" s="32" t="s">
        <v>5</v>
      </c>
      <c r="B6" s="33" t="s">
        <v>6</v>
      </c>
      <c r="C6" s="34"/>
      <c r="D6" s="35"/>
      <c r="E6" s="33" t="s">
        <v>7</v>
      </c>
      <c r="F6" s="33"/>
      <c r="G6" s="35"/>
      <c r="H6" s="33" t="s">
        <v>6</v>
      </c>
      <c r="I6" s="33"/>
      <c r="J6" s="35"/>
      <c r="K6" s="33" t="s">
        <v>7</v>
      </c>
      <c r="L6" s="33"/>
      <c r="M6" s="36"/>
      <c r="N6" s="33" t="s">
        <v>1</v>
      </c>
      <c r="O6" s="33"/>
      <c r="AN6" s="15">
        <v>39076</v>
      </c>
      <c r="AO6" s="16">
        <v>402.95232000000004</v>
      </c>
    </row>
    <row r="7" spans="1:41" s="5" customFormat="1" ht="18.75">
      <c r="A7" s="37" t="s">
        <v>8</v>
      </c>
      <c r="B7" s="38" t="s">
        <v>9</v>
      </c>
      <c r="C7" s="38" t="s">
        <v>10</v>
      </c>
      <c r="D7" s="39" t="s">
        <v>11</v>
      </c>
      <c r="E7" s="38" t="s">
        <v>9</v>
      </c>
      <c r="F7" s="38" t="s">
        <v>10</v>
      </c>
      <c r="G7" s="39" t="s">
        <v>11</v>
      </c>
      <c r="H7" s="38" t="s">
        <v>9</v>
      </c>
      <c r="I7" s="38" t="s">
        <v>10</v>
      </c>
      <c r="J7" s="39" t="s">
        <v>11</v>
      </c>
      <c r="K7" s="38" t="s">
        <v>9</v>
      </c>
      <c r="L7" s="38" t="s">
        <v>10</v>
      </c>
      <c r="M7" s="40" t="s">
        <v>11</v>
      </c>
      <c r="N7" s="38" t="s">
        <v>10</v>
      </c>
      <c r="O7" s="38" t="s">
        <v>12</v>
      </c>
      <c r="AN7" s="15">
        <v>39443</v>
      </c>
      <c r="AO7" s="16">
        <v>203.75</v>
      </c>
    </row>
    <row r="8" spans="1:41" ht="18.75">
      <c r="A8" s="41"/>
      <c r="B8" s="42" t="s">
        <v>27</v>
      </c>
      <c r="C8" s="42" t="s">
        <v>13</v>
      </c>
      <c r="D8" s="43"/>
      <c r="E8" s="42" t="s">
        <v>27</v>
      </c>
      <c r="F8" s="42" t="s">
        <v>13</v>
      </c>
      <c r="G8" s="43"/>
      <c r="H8" s="42" t="s">
        <v>27</v>
      </c>
      <c r="I8" s="42" t="s">
        <v>13</v>
      </c>
      <c r="J8" s="43"/>
      <c r="K8" s="42" t="s">
        <v>27</v>
      </c>
      <c r="L8" s="42" t="s">
        <v>13</v>
      </c>
      <c r="M8" s="44"/>
      <c r="N8" s="42" t="s">
        <v>14</v>
      </c>
      <c r="O8" s="42" t="s">
        <v>13</v>
      </c>
      <c r="AN8" s="15">
        <v>39810</v>
      </c>
      <c r="AO8" s="16">
        <v>100.16</v>
      </c>
    </row>
    <row r="9" spans="1:41" ht="18" customHeight="1">
      <c r="A9" s="45">
        <v>2546</v>
      </c>
      <c r="B9" s="46">
        <f>$Q$4+Q9</f>
        <v>597.053</v>
      </c>
      <c r="C9" s="47">
        <v>62.3</v>
      </c>
      <c r="D9" s="48">
        <v>38610</v>
      </c>
      <c r="E9" s="49">
        <f>$Q$4+R9</f>
        <v>597.043</v>
      </c>
      <c r="F9" s="50">
        <v>61.89</v>
      </c>
      <c r="G9" s="51">
        <v>38610</v>
      </c>
      <c r="H9" s="52">
        <f>$Q$4+T9</f>
        <v>594.553</v>
      </c>
      <c r="I9" s="50">
        <v>0.02</v>
      </c>
      <c r="J9" s="51">
        <v>38690</v>
      </c>
      <c r="K9" s="49">
        <f>$Q$4+U9</f>
        <v>594.553</v>
      </c>
      <c r="L9" s="50">
        <v>0.02</v>
      </c>
      <c r="M9" s="51">
        <v>38690</v>
      </c>
      <c r="N9" s="46">
        <v>177.663</v>
      </c>
      <c r="O9" s="53">
        <v>5.62</v>
      </c>
      <c r="P9" s="54"/>
      <c r="Q9" s="5">
        <v>2.8</v>
      </c>
      <c r="R9" s="5">
        <v>2.79</v>
      </c>
      <c r="T9" s="5">
        <v>0.3</v>
      </c>
      <c r="U9" s="5">
        <v>0.3</v>
      </c>
      <c r="Y9" s="5"/>
      <c r="AN9" s="15">
        <v>40177</v>
      </c>
      <c r="AO9" s="16">
        <v>138.94</v>
      </c>
    </row>
    <row r="10" spans="1:41" ht="18" customHeight="1">
      <c r="A10" s="55">
        <v>2547</v>
      </c>
      <c r="B10" s="110">
        <f>$Q$4+Q10</f>
        <v>597.153</v>
      </c>
      <c r="C10" s="47">
        <v>66.4</v>
      </c>
      <c r="D10" s="48">
        <v>38616</v>
      </c>
      <c r="E10" s="56">
        <f>$Q$4+R10</f>
        <v>597.143</v>
      </c>
      <c r="F10" s="47">
        <v>65</v>
      </c>
      <c r="G10" s="57">
        <v>38617</v>
      </c>
      <c r="H10" s="46">
        <f>$Q$4+T10</f>
        <v>594.3330000000001</v>
      </c>
      <c r="I10" s="47">
        <v>0</v>
      </c>
      <c r="J10" s="57">
        <v>38712</v>
      </c>
      <c r="K10" s="56">
        <f>$Q$4+U10</f>
        <v>594.3330000000001</v>
      </c>
      <c r="L10" s="47">
        <v>0</v>
      </c>
      <c r="M10" s="57">
        <v>38712</v>
      </c>
      <c r="N10" s="46" t="s">
        <v>16</v>
      </c>
      <c r="O10" s="53" t="s">
        <v>16</v>
      </c>
      <c r="P10" s="54"/>
      <c r="Q10" s="5">
        <v>2.9</v>
      </c>
      <c r="R10" s="5">
        <v>2.89</v>
      </c>
      <c r="T10" s="5">
        <v>0.08</v>
      </c>
      <c r="U10" s="5">
        <v>0.08</v>
      </c>
      <c r="Y10" s="5"/>
      <c r="AN10" s="15">
        <v>40179</v>
      </c>
      <c r="AO10" s="58">
        <v>198.53</v>
      </c>
    </row>
    <row r="11" spans="1:25" ht="18" customHeight="1">
      <c r="A11" s="55">
        <v>2548</v>
      </c>
      <c r="B11" s="46">
        <f>$Q$4+Q11</f>
        <v>597.053</v>
      </c>
      <c r="C11" s="111">
        <v>77.2</v>
      </c>
      <c r="D11" s="48">
        <v>38628</v>
      </c>
      <c r="E11" s="56">
        <f>$Q$4+R11</f>
        <v>597.053</v>
      </c>
      <c r="F11" s="47">
        <v>77.2</v>
      </c>
      <c r="G11" s="57">
        <v>38628</v>
      </c>
      <c r="H11" s="46">
        <f>$Q$4+T11</f>
        <v>593.753</v>
      </c>
      <c r="I11" s="47">
        <v>0.12</v>
      </c>
      <c r="J11" s="57">
        <v>38442</v>
      </c>
      <c r="K11" s="56">
        <f>$Q$4+U11</f>
        <v>593.753</v>
      </c>
      <c r="L11" s="47">
        <v>0.12</v>
      </c>
      <c r="M11" s="57">
        <v>38442</v>
      </c>
      <c r="N11" s="46">
        <v>513.6004800000001</v>
      </c>
      <c r="O11" s="53">
        <v>19.113987138263667</v>
      </c>
      <c r="P11" s="54"/>
      <c r="Q11" s="5">
        <v>2.8</v>
      </c>
      <c r="R11" s="5">
        <v>2.8</v>
      </c>
      <c r="T11" s="5">
        <v>-0.5</v>
      </c>
      <c r="U11" s="5">
        <v>-0.5</v>
      </c>
      <c r="Y11" s="5"/>
    </row>
    <row r="12" spans="1:25" ht="18" customHeight="1">
      <c r="A12" s="55">
        <v>2549</v>
      </c>
      <c r="B12" s="46">
        <f>$Q$4+Q12</f>
        <v>596.553</v>
      </c>
      <c r="C12" s="47">
        <v>54.3</v>
      </c>
      <c r="D12" s="48">
        <v>246</v>
      </c>
      <c r="E12" s="56">
        <f>$Q$4+R12</f>
        <v>596.553</v>
      </c>
      <c r="F12" s="47">
        <v>54.3</v>
      </c>
      <c r="G12" s="57">
        <v>246</v>
      </c>
      <c r="H12" s="46">
        <f>$Q$4+T12</f>
        <v>593.553</v>
      </c>
      <c r="I12" s="47">
        <v>0</v>
      </c>
      <c r="J12" s="48">
        <v>70</v>
      </c>
      <c r="K12" s="56">
        <f>$Q$4+U12</f>
        <v>593.553</v>
      </c>
      <c r="L12" s="47">
        <v>0</v>
      </c>
      <c r="M12" s="48">
        <v>70</v>
      </c>
      <c r="N12" s="56">
        <v>402.95232000000004</v>
      </c>
      <c r="O12" s="53">
        <f aca="true" t="shared" si="0" ref="O12:O28">N12*0.0317097</f>
        <v>12.777497181504001</v>
      </c>
      <c r="P12" s="54"/>
      <c r="Q12" s="5">
        <v>2.3</v>
      </c>
      <c r="R12" s="5">
        <v>2.3</v>
      </c>
      <c r="T12" s="5">
        <v>-0.7</v>
      </c>
      <c r="U12" s="5">
        <v>-0.7</v>
      </c>
      <c r="Y12" s="5"/>
    </row>
    <row r="13" spans="1:25" ht="18" customHeight="1">
      <c r="A13" s="55">
        <v>2550</v>
      </c>
      <c r="B13" s="46">
        <f>$Q$4+Q13</f>
        <v>596.903</v>
      </c>
      <c r="C13" s="47">
        <v>42</v>
      </c>
      <c r="D13" s="48">
        <v>290</v>
      </c>
      <c r="E13" s="56">
        <f>$Q$4+R13</f>
        <v>596.903</v>
      </c>
      <c r="F13" s="47">
        <v>42</v>
      </c>
      <c r="G13" s="57">
        <v>290</v>
      </c>
      <c r="H13" s="46">
        <f>$Q$4+T13</f>
        <v>594.123</v>
      </c>
      <c r="I13" s="47">
        <v>0.912</v>
      </c>
      <c r="J13" s="48">
        <v>132</v>
      </c>
      <c r="K13" s="56">
        <f>$Q$4+U13</f>
        <v>594.123</v>
      </c>
      <c r="L13" s="47">
        <v>0.912</v>
      </c>
      <c r="M13" s="48">
        <v>132</v>
      </c>
      <c r="N13" s="56">
        <v>203.75</v>
      </c>
      <c r="O13" s="53">
        <f t="shared" si="0"/>
        <v>6.460851375</v>
      </c>
      <c r="P13" s="54"/>
      <c r="Q13" s="5">
        <v>2.65</v>
      </c>
      <c r="R13" s="5">
        <v>2.65</v>
      </c>
      <c r="T13" s="5">
        <v>-0.13</v>
      </c>
      <c r="U13" s="5">
        <v>-0.13</v>
      </c>
      <c r="Y13" s="5"/>
    </row>
    <row r="14" spans="1:25" ht="18" customHeight="1">
      <c r="A14" s="55">
        <v>2551</v>
      </c>
      <c r="B14" s="46">
        <v>596.353</v>
      </c>
      <c r="C14" s="47">
        <v>26.2</v>
      </c>
      <c r="D14" s="48">
        <v>239</v>
      </c>
      <c r="E14" s="56">
        <v>596.35</v>
      </c>
      <c r="F14" s="47">
        <v>26.2</v>
      </c>
      <c r="G14" s="57">
        <v>239</v>
      </c>
      <c r="H14" s="46">
        <v>594.86</v>
      </c>
      <c r="I14" s="47">
        <v>0.15</v>
      </c>
      <c r="J14" s="57">
        <v>38706</v>
      </c>
      <c r="K14" s="56">
        <v>594.86</v>
      </c>
      <c r="L14" s="47">
        <v>0.15</v>
      </c>
      <c r="M14" s="57">
        <v>38706</v>
      </c>
      <c r="N14" s="46">
        <v>100.16</v>
      </c>
      <c r="O14" s="53">
        <f t="shared" si="0"/>
        <v>3.176043552</v>
      </c>
      <c r="Q14" s="5">
        <f>B14-Q4</f>
        <v>2.099999999999909</v>
      </c>
      <c r="T14" s="5">
        <f>H14-Q4</f>
        <v>0.6069999999999709</v>
      </c>
      <c r="U14" s="5"/>
      <c r="V14" s="5"/>
      <c r="Y14" s="5"/>
    </row>
    <row r="15" spans="1:25" ht="18" customHeight="1">
      <c r="A15" s="55">
        <v>2552</v>
      </c>
      <c r="B15" s="46">
        <v>388.666</v>
      </c>
      <c r="C15" s="47">
        <v>18.8</v>
      </c>
      <c r="D15" s="48">
        <v>271</v>
      </c>
      <c r="E15" s="56">
        <v>388.38</v>
      </c>
      <c r="F15" s="47">
        <v>16.03</v>
      </c>
      <c r="G15" s="57">
        <v>266</v>
      </c>
      <c r="H15" s="46">
        <v>386.016</v>
      </c>
      <c r="I15" s="47">
        <v>0.67</v>
      </c>
      <c r="J15" s="57">
        <v>38695</v>
      </c>
      <c r="K15" s="56">
        <v>386.03</v>
      </c>
      <c r="L15" s="47">
        <v>0.7</v>
      </c>
      <c r="M15" s="57">
        <v>38692</v>
      </c>
      <c r="N15" s="46">
        <v>138.94</v>
      </c>
      <c r="O15" s="53">
        <f t="shared" si="0"/>
        <v>4.405745718</v>
      </c>
      <c r="Q15" s="5">
        <f>B15-Q5</f>
        <v>2.3999999999999773</v>
      </c>
      <c r="T15" s="5">
        <f aca="true" t="shared" si="1" ref="T15:T28">H15-$Q$5</f>
        <v>-0.25</v>
      </c>
      <c r="Y15" s="5"/>
    </row>
    <row r="16" spans="1:25" ht="18" customHeight="1">
      <c r="A16" s="55">
        <v>2553</v>
      </c>
      <c r="B16" s="46">
        <v>388.57</v>
      </c>
      <c r="C16" s="47">
        <v>47.04</v>
      </c>
      <c r="D16" s="48">
        <v>262</v>
      </c>
      <c r="E16" s="56">
        <v>388.57</v>
      </c>
      <c r="F16" s="47">
        <v>47.04</v>
      </c>
      <c r="G16" s="57">
        <v>262</v>
      </c>
      <c r="H16" s="46">
        <v>385.865</v>
      </c>
      <c r="I16" s="47">
        <v>0.04</v>
      </c>
      <c r="J16" s="57">
        <v>40528</v>
      </c>
      <c r="K16" s="56">
        <v>385.866</v>
      </c>
      <c r="L16" s="47">
        <v>0.04</v>
      </c>
      <c r="M16" s="57">
        <v>40528</v>
      </c>
      <c r="N16" s="46">
        <v>198.53</v>
      </c>
      <c r="O16" s="53">
        <f t="shared" si="0"/>
        <v>6.295326741</v>
      </c>
      <c r="Q16" s="5">
        <f aca="true" t="shared" si="2" ref="Q16:Q28">B16-$Q$5</f>
        <v>2.3039999999999736</v>
      </c>
      <c r="T16" s="5">
        <f t="shared" si="1"/>
        <v>-0.40100000000001046</v>
      </c>
      <c r="Y16" s="5"/>
    </row>
    <row r="17" spans="1:20" ht="18" customHeight="1">
      <c r="A17" s="55">
        <v>2554</v>
      </c>
      <c r="B17" s="59">
        <v>388.916</v>
      </c>
      <c r="C17" s="60">
        <v>49.23</v>
      </c>
      <c r="D17" s="48">
        <v>40758</v>
      </c>
      <c r="E17" s="61">
        <v>388.896</v>
      </c>
      <c r="F17" s="60">
        <v>48.4</v>
      </c>
      <c r="G17" s="57">
        <v>40758</v>
      </c>
      <c r="H17" s="46">
        <v>386.386</v>
      </c>
      <c r="I17" s="47">
        <v>0.29</v>
      </c>
      <c r="J17" s="57">
        <v>40587</v>
      </c>
      <c r="K17" s="61">
        <v>386.413</v>
      </c>
      <c r="L17" s="60">
        <v>0.32</v>
      </c>
      <c r="M17" s="57">
        <v>40587</v>
      </c>
      <c r="N17" s="59">
        <v>408.31</v>
      </c>
      <c r="O17" s="62">
        <f t="shared" si="0"/>
        <v>12.947387607</v>
      </c>
      <c r="Q17" s="5">
        <f t="shared" si="2"/>
        <v>2.6499999999999773</v>
      </c>
      <c r="T17" s="5">
        <f t="shared" si="1"/>
        <v>0.12000000000000455</v>
      </c>
    </row>
    <row r="18" spans="1:20" ht="18" customHeight="1">
      <c r="A18" s="55">
        <v>2555</v>
      </c>
      <c r="B18" s="59">
        <v>388.926</v>
      </c>
      <c r="C18" s="60">
        <v>50.28</v>
      </c>
      <c r="D18" s="48">
        <v>41160</v>
      </c>
      <c r="E18" s="61">
        <v>388.923</v>
      </c>
      <c r="F18" s="60">
        <v>49.6</v>
      </c>
      <c r="G18" s="57">
        <v>41160</v>
      </c>
      <c r="H18" s="63">
        <v>386.146</v>
      </c>
      <c r="I18" s="47">
        <v>0.23</v>
      </c>
      <c r="J18" s="57">
        <v>41261</v>
      </c>
      <c r="K18" s="61">
        <v>386.146</v>
      </c>
      <c r="L18" s="60">
        <v>0.23</v>
      </c>
      <c r="M18" s="57">
        <v>41261</v>
      </c>
      <c r="N18" s="59">
        <v>214.82</v>
      </c>
      <c r="O18" s="62">
        <f t="shared" si="0"/>
        <v>6.811877754</v>
      </c>
      <c r="Q18" s="5">
        <f t="shared" si="2"/>
        <v>2.659999999999968</v>
      </c>
      <c r="T18" s="5">
        <f t="shared" si="1"/>
        <v>-0.12000000000000455</v>
      </c>
    </row>
    <row r="19" spans="1:20" ht="18" customHeight="1">
      <c r="A19" s="55">
        <v>2556</v>
      </c>
      <c r="B19" s="59">
        <v>388.59</v>
      </c>
      <c r="C19" s="60">
        <v>33.36</v>
      </c>
      <c r="D19" s="48">
        <v>41551</v>
      </c>
      <c r="E19" s="61">
        <v>388.57</v>
      </c>
      <c r="F19" s="60">
        <v>32.69</v>
      </c>
      <c r="G19" s="57">
        <v>41551</v>
      </c>
      <c r="H19" s="63">
        <v>386.01</v>
      </c>
      <c r="I19" s="47">
        <v>0</v>
      </c>
      <c r="J19" s="57">
        <v>41598</v>
      </c>
      <c r="K19" s="61">
        <v>386.01</v>
      </c>
      <c r="L19" s="60">
        <v>0</v>
      </c>
      <c r="M19" s="57">
        <v>41598</v>
      </c>
      <c r="N19" s="59">
        <v>166.54</v>
      </c>
      <c r="O19" s="62">
        <f t="shared" si="0"/>
        <v>5.280933438</v>
      </c>
      <c r="Q19" s="5">
        <f t="shared" si="2"/>
        <v>2.3239999999999554</v>
      </c>
      <c r="T19" s="5">
        <f t="shared" si="1"/>
        <v>-0.25600000000002865</v>
      </c>
    </row>
    <row r="20" spans="1:20" ht="18" customHeight="1">
      <c r="A20" s="55">
        <v>2557</v>
      </c>
      <c r="B20" s="59">
        <v>389.206</v>
      </c>
      <c r="C20" s="60">
        <v>99.7</v>
      </c>
      <c r="D20" s="48">
        <v>41887</v>
      </c>
      <c r="E20" s="61">
        <v>389.146</v>
      </c>
      <c r="F20" s="60">
        <v>90.5</v>
      </c>
      <c r="G20" s="57">
        <v>41886</v>
      </c>
      <c r="H20" s="63">
        <v>386.46</v>
      </c>
      <c r="I20" s="47">
        <v>0.4</v>
      </c>
      <c r="J20" s="57">
        <v>41690</v>
      </c>
      <c r="K20" s="61">
        <v>386.47</v>
      </c>
      <c r="L20" s="60">
        <v>0.425</v>
      </c>
      <c r="M20" s="57">
        <v>41691</v>
      </c>
      <c r="N20" s="59">
        <v>350.65</v>
      </c>
      <c r="O20" s="62">
        <f t="shared" si="0"/>
        <v>11.119006305</v>
      </c>
      <c r="Q20" s="1">
        <f t="shared" si="2"/>
        <v>2.9399999999999977</v>
      </c>
      <c r="T20" s="5">
        <f t="shared" si="1"/>
        <v>0.19399999999995998</v>
      </c>
    </row>
    <row r="21" spans="1:20" ht="18" customHeight="1">
      <c r="A21" s="55">
        <v>2558</v>
      </c>
      <c r="B21" s="59">
        <v>387.506</v>
      </c>
      <c r="C21" s="60">
        <v>0.83</v>
      </c>
      <c r="D21" s="48">
        <v>42100</v>
      </c>
      <c r="E21" s="61">
        <v>387.413</v>
      </c>
      <c r="F21" s="60">
        <v>0.74</v>
      </c>
      <c r="G21" s="57">
        <v>42100</v>
      </c>
      <c r="H21" s="63">
        <v>384.996</v>
      </c>
      <c r="I21" s="47">
        <v>0</v>
      </c>
      <c r="J21" s="57">
        <v>42087</v>
      </c>
      <c r="K21" s="61">
        <v>384.996</v>
      </c>
      <c r="L21" s="60">
        <v>0</v>
      </c>
      <c r="M21" s="57">
        <v>42087</v>
      </c>
      <c r="N21" s="59">
        <v>12.57</v>
      </c>
      <c r="O21" s="62">
        <f t="shared" si="0"/>
        <v>0.39859092900000004</v>
      </c>
      <c r="Q21" s="1">
        <f t="shared" si="2"/>
        <v>1.2399999999999523</v>
      </c>
      <c r="T21" s="1">
        <f t="shared" si="1"/>
        <v>-1.2700000000000387</v>
      </c>
    </row>
    <row r="22" spans="1:20" ht="18" customHeight="1">
      <c r="A22" s="55">
        <v>2559</v>
      </c>
      <c r="B22" s="59">
        <v>389.196</v>
      </c>
      <c r="C22" s="60">
        <v>76</v>
      </c>
      <c r="D22" s="48">
        <v>42633</v>
      </c>
      <c r="E22" s="61">
        <v>389.186</v>
      </c>
      <c r="F22" s="60">
        <v>75.53</v>
      </c>
      <c r="G22" s="57">
        <v>42633</v>
      </c>
      <c r="H22" s="63">
        <v>384.946</v>
      </c>
      <c r="I22" s="47">
        <v>0</v>
      </c>
      <c r="J22" s="57">
        <v>42466</v>
      </c>
      <c r="K22" s="61">
        <v>384.969</v>
      </c>
      <c r="L22" s="60">
        <v>0</v>
      </c>
      <c r="M22" s="57">
        <v>42466</v>
      </c>
      <c r="N22" s="59">
        <v>203.91</v>
      </c>
      <c r="O22" s="62">
        <f t="shared" si="0"/>
        <v>6.465924927</v>
      </c>
      <c r="Q22" s="1">
        <f t="shared" si="2"/>
        <v>2.930000000000007</v>
      </c>
      <c r="T22" s="101">
        <f t="shared" si="1"/>
        <v>-1.3199999999999932</v>
      </c>
    </row>
    <row r="23" spans="1:20" ht="18" customHeight="1">
      <c r="A23" s="55">
        <v>2560</v>
      </c>
      <c r="B23" s="59">
        <v>389.186</v>
      </c>
      <c r="C23" s="60">
        <v>106.25</v>
      </c>
      <c r="D23" s="48">
        <v>43024</v>
      </c>
      <c r="E23" s="61">
        <v>389.186</v>
      </c>
      <c r="F23" s="60">
        <v>106.25</v>
      </c>
      <c r="G23" s="57">
        <v>43024</v>
      </c>
      <c r="H23" s="63">
        <v>386.046</v>
      </c>
      <c r="I23" s="47">
        <v>0.02</v>
      </c>
      <c r="J23" s="57">
        <v>43160</v>
      </c>
      <c r="K23" s="61">
        <v>386.05</v>
      </c>
      <c r="L23" s="60">
        <v>0.02</v>
      </c>
      <c r="M23" s="57">
        <v>43160</v>
      </c>
      <c r="N23" s="59">
        <v>409.77</v>
      </c>
      <c r="O23" s="62">
        <f t="shared" si="0"/>
        <v>12.993683769</v>
      </c>
      <c r="Q23" s="1">
        <f t="shared" si="2"/>
        <v>2.919999999999959</v>
      </c>
      <c r="T23" s="1">
        <f t="shared" si="1"/>
        <v>-0.22000000000002728</v>
      </c>
    </row>
    <row r="24" spans="1:20" ht="18" customHeight="1">
      <c r="A24" s="55">
        <v>2561</v>
      </c>
      <c r="B24" s="59">
        <v>388.816</v>
      </c>
      <c r="C24" s="60">
        <v>64.05</v>
      </c>
      <c r="D24" s="48">
        <v>43387</v>
      </c>
      <c r="E24" s="61">
        <v>388.686</v>
      </c>
      <c r="F24" s="60">
        <v>53.25</v>
      </c>
      <c r="G24" s="57">
        <v>43387</v>
      </c>
      <c r="H24" s="63">
        <v>386.066</v>
      </c>
      <c r="I24" s="47">
        <v>0.04</v>
      </c>
      <c r="J24" s="57">
        <v>241778</v>
      </c>
      <c r="K24" s="61">
        <v>386.066</v>
      </c>
      <c r="L24" s="60">
        <v>0.04</v>
      </c>
      <c r="M24" s="57">
        <v>241778</v>
      </c>
      <c r="N24" s="59">
        <v>314.5</v>
      </c>
      <c r="O24" s="62">
        <f t="shared" si="0"/>
        <v>9.97270065</v>
      </c>
      <c r="Q24" s="1">
        <f t="shared" si="2"/>
        <v>2.5499999999999545</v>
      </c>
      <c r="T24" s="5">
        <f t="shared" si="1"/>
        <v>-0.20000000000004547</v>
      </c>
    </row>
    <row r="25" spans="1:20" ht="18" customHeight="1">
      <c r="A25" s="55">
        <v>2562</v>
      </c>
      <c r="B25" s="59">
        <v>388.426</v>
      </c>
      <c r="C25" s="60">
        <v>30.79</v>
      </c>
      <c r="D25" s="48">
        <v>43713</v>
      </c>
      <c r="E25" s="61">
        <v>388.203</v>
      </c>
      <c r="F25" s="60">
        <v>21.5</v>
      </c>
      <c r="G25" s="57">
        <v>43713</v>
      </c>
      <c r="H25" s="63">
        <v>386.07</v>
      </c>
      <c r="I25" s="47">
        <v>0.05</v>
      </c>
      <c r="J25" s="57">
        <v>242000</v>
      </c>
      <c r="K25" s="61">
        <v>386.07</v>
      </c>
      <c r="L25" s="60">
        <v>0.05</v>
      </c>
      <c r="M25" s="57">
        <v>242000</v>
      </c>
      <c r="N25" s="59">
        <v>45.71</v>
      </c>
      <c r="O25" s="62">
        <f t="shared" si="0"/>
        <v>1.449450387</v>
      </c>
      <c r="Q25" s="1">
        <f t="shared" si="2"/>
        <v>2.159999999999968</v>
      </c>
      <c r="T25" s="5">
        <f t="shared" si="1"/>
        <v>-0.19600000000002638</v>
      </c>
    </row>
    <row r="26" spans="1:20" ht="18" customHeight="1">
      <c r="A26" s="55">
        <v>2563</v>
      </c>
      <c r="B26" s="59">
        <v>387.826</v>
      </c>
      <c r="C26" s="60">
        <v>0.92</v>
      </c>
      <c r="D26" s="48">
        <v>44105</v>
      </c>
      <c r="E26" s="61">
        <v>387.716</v>
      </c>
      <c r="F26" s="60">
        <v>0.82</v>
      </c>
      <c r="G26" s="57">
        <v>44104</v>
      </c>
      <c r="H26" s="63">
        <v>386.307</v>
      </c>
      <c r="I26" s="47">
        <v>0.02</v>
      </c>
      <c r="J26" s="57">
        <v>242365</v>
      </c>
      <c r="K26" s="61">
        <v>386.307</v>
      </c>
      <c r="L26" s="60">
        <v>0.02</v>
      </c>
      <c r="M26" s="57">
        <v>242365</v>
      </c>
      <c r="N26" s="59">
        <v>8.41</v>
      </c>
      <c r="O26" s="62">
        <f t="shared" si="0"/>
        <v>0.266678577</v>
      </c>
      <c r="Q26" s="1">
        <f t="shared" si="2"/>
        <v>1.5600000000000023</v>
      </c>
      <c r="T26" s="5">
        <f t="shared" si="1"/>
        <v>0.04099999999999682</v>
      </c>
    </row>
    <row r="27" spans="1:20" ht="18" customHeight="1">
      <c r="A27" s="55">
        <v>2564</v>
      </c>
      <c r="B27" s="59">
        <v>388.496</v>
      </c>
      <c r="C27" s="60">
        <v>36.5</v>
      </c>
      <c r="D27" s="48">
        <v>44494</v>
      </c>
      <c r="E27" s="61">
        <v>388.293</v>
      </c>
      <c r="F27" s="60">
        <v>26.55</v>
      </c>
      <c r="G27" s="57">
        <v>44494</v>
      </c>
      <c r="H27" s="63">
        <v>386.066</v>
      </c>
      <c r="I27" s="47">
        <v>0.04</v>
      </c>
      <c r="J27" s="57">
        <v>242852</v>
      </c>
      <c r="K27" s="61">
        <v>386.07</v>
      </c>
      <c r="L27" s="60">
        <v>0.04</v>
      </c>
      <c r="M27" s="57">
        <v>242852</v>
      </c>
      <c r="N27" s="59">
        <v>65.84</v>
      </c>
      <c r="O27" s="62">
        <f t="shared" si="0"/>
        <v>2.087766648</v>
      </c>
      <c r="Q27" s="1">
        <f t="shared" si="2"/>
        <v>2.2299999999999613</v>
      </c>
      <c r="T27" s="5">
        <f t="shared" si="1"/>
        <v>-0.20000000000004547</v>
      </c>
    </row>
    <row r="28" spans="1:20" ht="18" customHeight="1">
      <c r="A28" s="55">
        <v>2565</v>
      </c>
      <c r="B28" s="59">
        <v>389.266</v>
      </c>
      <c r="C28" s="60">
        <v>78.85</v>
      </c>
      <c r="D28" s="48">
        <v>44836</v>
      </c>
      <c r="E28" s="61">
        <v>389.266</v>
      </c>
      <c r="F28" s="60">
        <v>78.85</v>
      </c>
      <c r="G28" s="57">
        <v>44838</v>
      </c>
      <c r="H28" s="63">
        <v>386.266</v>
      </c>
      <c r="I28" s="47">
        <v>0.18</v>
      </c>
      <c r="J28" s="57">
        <v>243226</v>
      </c>
      <c r="K28" s="61">
        <v>386.266</v>
      </c>
      <c r="L28" s="60">
        <v>0.18</v>
      </c>
      <c r="M28" s="57">
        <v>243591</v>
      </c>
      <c r="N28" s="59">
        <v>493.64</v>
      </c>
      <c r="O28" s="62">
        <f t="shared" si="0"/>
        <v>15.653176307999999</v>
      </c>
      <c r="Q28" s="113">
        <f t="shared" si="2"/>
        <v>3</v>
      </c>
      <c r="T28" s="5">
        <f t="shared" si="1"/>
        <v>0</v>
      </c>
    </row>
    <row r="29" spans="1:20" ht="18" customHeight="1">
      <c r="A29" s="55"/>
      <c r="B29" s="59"/>
      <c r="C29" s="60"/>
      <c r="D29" s="48"/>
      <c r="E29" s="61"/>
      <c r="F29" s="60"/>
      <c r="G29" s="57"/>
      <c r="H29" s="63"/>
      <c r="I29" s="47"/>
      <c r="J29" s="48"/>
      <c r="K29" s="61"/>
      <c r="L29" s="60"/>
      <c r="M29" s="57"/>
      <c r="N29" s="59"/>
      <c r="O29" s="62"/>
      <c r="T29" s="5"/>
    </row>
    <row r="30" spans="1:15" ht="18" customHeight="1">
      <c r="A30" s="64"/>
      <c r="B30" s="59"/>
      <c r="C30" s="60"/>
      <c r="D30" s="65"/>
      <c r="E30" s="61"/>
      <c r="F30" s="60"/>
      <c r="G30" s="66"/>
      <c r="H30" s="63"/>
      <c r="I30" s="67"/>
      <c r="J30" s="68"/>
      <c r="K30" s="61"/>
      <c r="L30" s="60"/>
      <c r="M30" s="66"/>
      <c r="N30" s="59"/>
      <c r="O30" s="62"/>
    </row>
    <row r="31" spans="1:15" ht="18" customHeight="1">
      <c r="A31" s="55" t="s">
        <v>2</v>
      </c>
      <c r="B31" s="46">
        <f>MAX(B9:B30)</f>
        <v>597.153</v>
      </c>
      <c r="C31" s="47">
        <f>MAX(C9:C30)</f>
        <v>106.25</v>
      </c>
      <c r="D31" s="48">
        <v>241351</v>
      </c>
      <c r="E31" s="56">
        <f>MAX(E9:E30)</f>
        <v>597.143</v>
      </c>
      <c r="F31" s="47">
        <f>MAX(F9:F30)</f>
        <v>106.25</v>
      </c>
      <c r="G31" s="57">
        <v>241351</v>
      </c>
      <c r="H31" s="46">
        <f>MAX(H9:H30)</f>
        <v>594.86</v>
      </c>
      <c r="I31" s="47">
        <f>MAX(I9:I30)</f>
        <v>0.912</v>
      </c>
      <c r="J31" s="48">
        <v>237540</v>
      </c>
      <c r="K31" s="56">
        <f>MAX(K9:K30)</f>
        <v>594.86</v>
      </c>
      <c r="L31" s="47">
        <f>MAX(L9:L30)</f>
        <v>0.912</v>
      </c>
      <c r="M31" s="57">
        <v>237540</v>
      </c>
      <c r="N31" s="46">
        <f>MAX(N11:N30,N9)</f>
        <v>513.6004800000001</v>
      </c>
      <c r="O31" s="53">
        <f>MAX(O11:O30,O9)</f>
        <v>19.113987138263667</v>
      </c>
    </row>
    <row r="32" spans="1:15" ht="18" customHeight="1">
      <c r="A32" s="55" t="s">
        <v>12</v>
      </c>
      <c r="B32" s="46">
        <f>AVERAGE(B9:B30)</f>
        <v>451.133</v>
      </c>
      <c r="C32" s="47">
        <f>AVERAGE(C9:C30)</f>
        <v>51.05</v>
      </c>
      <c r="D32" s="102"/>
      <c r="E32" s="56">
        <f>AVERAGE(E9:E30)</f>
        <v>451.07394999999985</v>
      </c>
      <c r="F32" s="47">
        <f>AVERAGE(F9:F30)</f>
        <v>48.717</v>
      </c>
      <c r="G32" s="57"/>
      <c r="H32" s="46">
        <f>AVERAGE(H9:H30)</f>
        <v>448.4410500000001</v>
      </c>
      <c r="I32" s="47">
        <f>AVERAGE(I9:I30)</f>
        <v>0.1591</v>
      </c>
      <c r="J32" s="48"/>
      <c r="K32" s="56">
        <f>AVERAGE(K9:K30)</f>
        <v>448.4452</v>
      </c>
      <c r="L32" s="47">
        <f>AVERAGE(L9:L30)</f>
        <v>0.16335</v>
      </c>
      <c r="M32" s="57"/>
      <c r="N32" s="46">
        <f>AVERAGE(N11:N30,N9)</f>
        <v>233.17188421052637</v>
      </c>
      <c r="O32" s="53">
        <f>AVERAGE(O11:O30,O9)</f>
        <v>7.541927842356194</v>
      </c>
    </row>
    <row r="33" spans="1:15" ht="18" customHeight="1">
      <c r="A33" s="55" t="s">
        <v>3</v>
      </c>
      <c r="B33" s="46">
        <f>MIN(B9:B30)</f>
        <v>387.506</v>
      </c>
      <c r="C33" s="112">
        <f>MIN(C9:C30)</f>
        <v>0.83</v>
      </c>
      <c r="D33" s="48">
        <v>240427</v>
      </c>
      <c r="E33" s="56">
        <f>MIN(E9:E30)</f>
        <v>387.413</v>
      </c>
      <c r="F33" s="47">
        <f>MIN(F9:F30)</f>
        <v>0.74</v>
      </c>
      <c r="G33" s="57">
        <v>240427</v>
      </c>
      <c r="H33" s="46">
        <f>MIN(H9:H30)</f>
        <v>384.946</v>
      </c>
      <c r="I33" s="47">
        <f>MIN(I9:I30)</f>
        <v>0</v>
      </c>
      <c r="J33" s="57">
        <v>240792</v>
      </c>
      <c r="K33" s="56">
        <f>MIN(K9:K30)</f>
        <v>384.969</v>
      </c>
      <c r="L33" s="47">
        <f>MIN(L9:L30)</f>
        <v>0</v>
      </c>
      <c r="M33" s="57">
        <v>240792</v>
      </c>
      <c r="N33" s="46">
        <f>MIN(N11:N30,N9)</f>
        <v>8.41</v>
      </c>
      <c r="O33" s="53">
        <f>MIN(O11:O30,O9)</f>
        <v>0.266678577</v>
      </c>
    </row>
    <row r="34" spans="1:15" ht="18" customHeight="1">
      <c r="A34" s="104" t="s">
        <v>28</v>
      </c>
      <c r="B34" s="103"/>
      <c r="C34" s="1"/>
      <c r="D34" s="105"/>
      <c r="E34" s="103"/>
      <c r="F34" s="103"/>
      <c r="G34" s="105"/>
      <c r="H34" s="103"/>
      <c r="I34" s="103"/>
      <c r="J34" s="105"/>
      <c r="K34" s="103"/>
      <c r="L34" s="103"/>
      <c r="M34" s="105"/>
      <c r="N34" s="103"/>
      <c r="O34" s="103"/>
    </row>
    <row r="35" spans="1:15" ht="18" customHeight="1">
      <c r="A35" s="58"/>
      <c r="B35" s="107" t="s">
        <v>25</v>
      </c>
      <c r="C35" s="106"/>
      <c r="D35" s="1"/>
      <c r="E35" s="106"/>
      <c r="F35" s="106"/>
      <c r="G35" s="108"/>
      <c r="H35" s="106"/>
      <c r="I35" s="106"/>
      <c r="J35" s="108"/>
      <c r="K35" s="106"/>
      <c r="L35" s="106"/>
      <c r="M35" s="108"/>
      <c r="N35" s="106"/>
      <c r="O35" s="106"/>
    </row>
    <row r="36" spans="1:15" ht="18" customHeight="1">
      <c r="A36" s="58"/>
      <c r="B36" s="107" t="s">
        <v>26</v>
      </c>
      <c r="C36" s="106"/>
      <c r="D36" s="1"/>
      <c r="E36" s="106"/>
      <c r="F36" s="106"/>
      <c r="G36" s="108"/>
      <c r="H36" s="106"/>
      <c r="I36" s="106"/>
      <c r="J36" s="109"/>
      <c r="K36" s="106"/>
      <c r="L36" s="106"/>
      <c r="M36" s="108"/>
      <c r="N36" s="106"/>
      <c r="O36" s="106"/>
    </row>
    <row r="37" spans="1:15" ht="18" customHeight="1">
      <c r="A37" s="58"/>
      <c r="B37" s="106"/>
      <c r="C37" s="106"/>
      <c r="D37" s="108"/>
      <c r="E37" s="106"/>
      <c r="F37" s="106"/>
      <c r="G37" s="108"/>
      <c r="H37" s="106"/>
      <c r="I37" s="106"/>
      <c r="J37" s="109"/>
      <c r="K37" s="106"/>
      <c r="L37" s="106"/>
      <c r="M37" s="108"/>
      <c r="N37" s="106"/>
      <c r="O37" s="106"/>
    </row>
    <row r="38" spans="1:15" ht="18" customHeight="1">
      <c r="A38" s="58"/>
      <c r="B38" s="106"/>
      <c r="C38" s="106"/>
      <c r="D38" s="109"/>
      <c r="E38" s="106"/>
      <c r="F38" s="106"/>
      <c r="G38" s="109"/>
      <c r="H38" s="106"/>
      <c r="I38" s="106"/>
      <c r="J38" s="109"/>
      <c r="K38" s="106"/>
      <c r="L38" s="106"/>
      <c r="M38" s="108"/>
      <c r="N38" s="106"/>
      <c r="O38" s="106"/>
    </row>
    <row r="39" spans="1:15" ht="22.5" customHeight="1">
      <c r="A39" s="58"/>
      <c r="B39" s="106"/>
      <c r="C39" s="106"/>
      <c r="D39" s="109"/>
      <c r="E39" s="106"/>
      <c r="F39" s="106"/>
      <c r="G39" s="109"/>
      <c r="H39" s="106"/>
      <c r="I39" s="106"/>
      <c r="J39" s="109"/>
      <c r="K39" s="106"/>
      <c r="L39" s="106"/>
      <c r="M39" s="109"/>
      <c r="N39" s="106"/>
      <c r="O39" s="106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2"/>
  <sheetViews>
    <sheetView zoomScalePageLayoutView="0" workbookViewId="0" topLeftCell="A37">
      <selection activeCell="Z24" sqref="Z24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" style="1" customWidth="1"/>
    <col min="26" max="26" width="10.83203125" style="1" customWidth="1"/>
    <col min="27" max="27" width="7.66015625" style="1" customWidth="1"/>
    <col min="28" max="28" width="11.33203125" style="1" customWidth="1"/>
    <col min="29" max="29" width="7.66015625" style="1" customWidth="1"/>
    <col min="30" max="16384" width="9.33203125" style="1" customWidth="1"/>
  </cols>
  <sheetData>
    <row r="2" spans="28:29" ht="18.75">
      <c r="AB2" s="70">
        <v>594.253</v>
      </c>
      <c r="AC2" s="4" t="s">
        <v>21</v>
      </c>
    </row>
    <row r="3" spans="24:28" ht="18.75">
      <c r="X3" s="114" t="s">
        <v>17</v>
      </c>
      <c r="Y3" s="76" t="s">
        <v>18</v>
      </c>
      <c r="Z3" s="77" t="s">
        <v>22</v>
      </c>
      <c r="AA3" s="76" t="s">
        <v>20</v>
      </c>
      <c r="AB3" s="77" t="s">
        <v>24</v>
      </c>
    </row>
    <row r="4" spans="24:28" ht="18.75">
      <c r="X4" s="115"/>
      <c r="Y4" s="78" t="s">
        <v>19</v>
      </c>
      <c r="Z4" s="79" t="s">
        <v>23</v>
      </c>
      <c r="AA4" s="78" t="s">
        <v>19</v>
      </c>
      <c r="AB4" s="79" t="s">
        <v>23</v>
      </c>
    </row>
    <row r="5" spans="24:29" ht="18.75">
      <c r="X5" s="80">
        <v>2546</v>
      </c>
      <c r="Y5" s="81">
        <v>2.8</v>
      </c>
      <c r="Z5" s="72">
        <v>62.3</v>
      </c>
      <c r="AA5" s="82"/>
      <c r="AB5" s="83"/>
      <c r="AC5" s="71"/>
    </row>
    <row r="6" spans="24:29" ht="18.75">
      <c r="X6" s="80">
        <v>2547</v>
      </c>
      <c r="Y6" s="81">
        <v>2.9</v>
      </c>
      <c r="Z6" s="72">
        <v>66.4</v>
      </c>
      <c r="AA6" s="84"/>
      <c r="AB6" s="85"/>
      <c r="AC6" s="71"/>
    </row>
    <row r="7" spans="24:29" ht="18.75">
      <c r="X7" s="80">
        <v>2548</v>
      </c>
      <c r="Y7" s="81">
        <v>2.8</v>
      </c>
      <c r="Z7" s="72">
        <v>77.2</v>
      </c>
      <c r="AA7" s="84"/>
      <c r="AB7" s="86"/>
      <c r="AC7" s="71"/>
    </row>
    <row r="8" spans="24:29" ht="18.75">
      <c r="X8" s="80">
        <v>2549</v>
      </c>
      <c r="Y8" s="81">
        <v>2.3</v>
      </c>
      <c r="Z8" s="72">
        <v>54.3</v>
      </c>
      <c r="AA8" s="84"/>
      <c r="AB8" s="86"/>
      <c r="AC8" s="71"/>
    </row>
    <row r="9" spans="24:29" ht="18.75">
      <c r="X9" s="80">
        <v>2550</v>
      </c>
      <c r="Y9" s="81">
        <v>2.65</v>
      </c>
      <c r="Z9" s="72">
        <v>42</v>
      </c>
      <c r="AA9" s="84"/>
      <c r="AB9" s="86"/>
      <c r="AC9" s="71"/>
    </row>
    <row r="10" spans="24:29" ht="18.75">
      <c r="X10" s="80">
        <v>2551</v>
      </c>
      <c r="Y10" s="81">
        <v>2.099999999999909</v>
      </c>
      <c r="Z10" s="72">
        <v>26.2</v>
      </c>
      <c r="AA10" s="84"/>
      <c r="AB10" s="86"/>
      <c r="AC10" s="71"/>
    </row>
    <row r="11" spans="24:29" ht="18.75">
      <c r="X11" s="80">
        <v>2552</v>
      </c>
      <c r="Y11" s="81">
        <v>2.4</v>
      </c>
      <c r="Z11" s="72">
        <v>18.8</v>
      </c>
      <c r="AA11" s="84"/>
      <c r="AB11" s="86"/>
      <c r="AC11" s="71"/>
    </row>
    <row r="12" spans="24:29" ht="18.75">
      <c r="X12" s="87">
        <v>2553</v>
      </c>
      <c r="Y12" s="88">
        <v>2.3</v>
      </c>
      <c r="Z12" s="73">
        <v>47.04</v>
      </c>
      <c r="AA12" s="84"/>
      <c r="AB12" s="86"/>
      <c r="AC12" s="71"/>
    </row>
    <row r="13" spans="24:29" ht="18.75">
      <c r="X13" s="80">
        <v>2554</v>
      </c>
      <c r="Y13" s="81">
        <v>2.65</v>
      </c>
      <c r="Z13" s="72">
        <v>49.23</v>
      </c>
      <c r="AA13" s="84"/>
      <c r="AB13" s="86"/>
      <c r="AC13" s="71"/>
    </row>
    <row r="14" spans="24:29" ht="18.75">
      <c r="X14" s="87">
        <v>2555</v>
      </c>
      <c r="Y14" s="89">
        <v>2.66</v>
      </c>
      <c r="Z14" s="90">
        <v>50.28</v>
      </c>
      <c r="AA14" s="84"/>
      <c r="AB14" s="86"/>
      <c r="AC14" s="71"/>
    </row>
    <row r="15" spans="24:29" ht="18.75">
      <c r="X15" s="80">
        <v>2556</v>
      </c>
      <c r="Y15" s="89">
        <v>2.32</v>
      </c>
      <c r="Z15" s="90">
        <v>33.36</v>
      </c>
      <c r="AA15" s="84"/>
      <c r="AB15" s="86"/>
      <c r="AC15" s="71"/>
    </row>
    <row r="16" spans="24:29" ht="18.75">
      <c r="X16" s="87">
        <v>2557</v>
      </c>
      <c r="Y16" s="89">
        <v>2.94</v>
      </c>
      <c r="Z16" s="72">
        <v>99.7</v>
      </c>
      <c r="AA16" s="84"/>
      <c r="AB16" s="86"/>
      <c r="AC16" s="71"/>
    </row>
    <row r="17" spans="24:29" ht="18.75">
      <c r="X17" s="80">
        <v>2558</v>
      </c>
      <c r="Y17" s="89">
        <v>1.24</v>
      </c>
      <c r="Z17" s="90">
        <v>0.83</v>
      </c>
      <c r="AA17" s="84"/>
      <c r="AB17" s="86"/>
      <c r="AC17" s="71"/>
    </row>
    <row r="18" spans="24:29" ht="18.75">
      <c r="X18" s="87">
        <v>2559</v>
      </c>
      <c r="Y18" s="89">
        <v>2.93</v>
      </c>
      <c r="Z18" s="72">
        <v>76</v>
      </c>
      <c r="AA18" s="84"/>
      <c r="AB18" s="86"/>
      <c r="AC18" s="71"/>
    </row>
    <row r="19" spans="24:29" ht="18.75">
      <c r="X19" s="80">
        <v>2560</v>
      </c>
      <c r="Y19" s="89">
        <v>2.92</v>
      </c>
      <c r="Z19" s="90">
        <v>106.25</v>
      </c>
      <c r="AA19" s="84"/>
      <c r="AB19" s="86"/>
      <c r="AC19" s="71"/>
    </row>
    <row r="20" spans="24:29" ht="18.75">
      <c r="X20" s="87">
        <v>2561</v>
      </c>
      <c r="Y20" s="89">
        <v>2.55</v>
      </c>
      <c r="Z20" s="90">
        <v>64.05</v>
      </c>
      <c r="AA20" s="84"/>
      <c r="AB20" s="86"/>
      <c r="AC20" s="71"/>
    </row>
    <row r="21" spans="24:29" ht="18.75">
      <c r="X21" s="80">
        <v>2562</v>
      </c>
      <c r="Y21" s="89">
        <v>2.16</v>
      </c>
      <c r="Z21" s="90">
        <v>30.79</v>
      </c>
      <c r="AA21" s="84"/>
      <c r="AB21" s="86"/>
      <c r="AC21" s="71"/>
    </row>
    <row r="22" spans="24:29" ht="18.75">
      <c r="X22" s="87">
        <v>2563</v>
      </c>
      <c r="Y22" s="89">
        <v>1.56</v>
      </c>
      <c r="Z22" s="90">
        <v>0.92</v>
      </c>
      <c r="AA22" s="84"/>
      <c r="AB22" s="86"/>
      <c r="AC22" s="71"/>
    </row>
    <row r="23" spans="24:29" ht="18.75">
      <c r="X23" s="80">
        <v>2564</v>
      </c>
      <c r="Y23" s="89">
        <v>2.23</v>
      </c>
      <c r="Z23" s="72">
        <v>36.5</v>
      </c>
      <c r="AA23" s="84"/>
      <c r="AB23" s="86"/>
      <c r="AC23" s="71"/>
    </row>
    <row r="24" spans="24:29" ht="18.75">
      <c r="X24" s="87">
        <v>2565</v>
      </c>
      <c r="Y24" s="81">
        <v>3</v>
      </c>
      <c r="Z24" s="90">
        <v>78.85</v>
      </c>
      <c r="AA24" s="84"/>
      <c r="AB24" s="86"/>
      <c r="AC24" s="71"/>
    </row>
    <row r="25" spans="24:29" ht="18.75">
      <c r="X25" s="80"/>
      <c r="Y25" s="84"/>
      <c r="Z25" s="91"/>
      <c r="AA25" s="84"/>
      <c r="AB25" s="86"/>
      <c r="AC25" s="71"/>
    </row>
    <row r="26" spans="24:29" ht="18.75">
      <c r="X26" s="80"/>
      <c r="Y26" s="84"/>
      <c r="Z26" s="91"/>
      <c r="AA26" s="84"/>
      <c r="AB26" s="86"/>
      <c r="AC26" s="71"/>
    </row>
    <row r="27" spans="24:29" ht="18.75">
      <c r="X27" s="80"/>
      <c r="Y27" s="84"/>
      <c r="Z27" s="91"/>
      <c r="AA27" s="84"/>
      <c r="AB27" s="86"/>
      <c r="AC27" s="71"/>
    </row>
    <row r="28" spans="24:29" ht="18.75">
      <c r="X28" s="80"/>
      <c r="Y28" s="84"/>
      <c r="Z28" s="91"/>
      <c r="AA28" s="84"/>
      <c r="AB28" s="86"/>
      <c r="AC28" s="71"/>
    </row>
    <row r="29" spans="24:29" ht="18.75">
      <c r="X29" s="80"/>
      <c r="Y29" s="84"/>
      <c r="Z29" s="91"/>
      <c r="AA29" s="84"/>
      <c r="AB29" s="86"/>
      <c r="AC29" s="71"/>
    </row>
    <row r="30" spans="24:29" ht="18.75">
      <c r="X30" s="80"/>
      <c r="Y30" s="84"/>
      <c r="Z30" s="91"/>
      <c r="AA30" s="84"/>
      <c r="AB30" s="86"/>
      <c r="AC30" s="71"/>
    </row>
    <row r="31" spans="24:29" ht="18.75">
      <c r="X31" s="80"/>
      <c r="Y31" s="84"/>
      <c r="Z31" s="91"/>
      <c r="AA31" s="84"/>
      <c r="AB31" s="86"/>
      <c r="AC31" s="71"/>
    </row>
    <row r="32" spans="24:29" ht="18.75">
      <c r="X32" s="80"/>
      <c r="Y32" s="84"/>
      <c r="Z32" s="91"/>
      <c r="AA32" s="84"/>
      <c r="AB32" s="86"/>
      <c r="AC32" s="71"/>
    </row>
    <row r="33" spans="24:29" ht="18.75">
      <c r="X33" s="80"/>
      <c r="Y33" s="84"/>
      <c r="Z33" s="91"/>
      <c r="AA33" s="84"/>
      <c r="AB33" s="86"/>
      <c r="AC33" s="71"/>
    </row>
    <row r="34" spans="24:29" ht="18.75">
      <c r="X34" s="80"/>
      <c r="Y34" s="84"/>
      <c r="Z34" s="91"/>
      <c r="AA34" s="84"/>
      <c r="AB34" s="86"/>
      <c r="AC34" s="71"/>
    </row>
    <row r="35" spans="24:29" ht="18.75">
      <c r="X35" s="80"/>
      <c r="Y35" s="84"/>
      <c r="Z35" s="91"/>
      <c r="AA35" s="84"/>
      <c r="AB35" s="86"/>
      <c r="AC35" s="71"/>
    </row>
    <row r="36" spans="24:29" ht="18.75">
      <c r="X36" s="80"/>
      <c r="Y36" s="84"/>
      <c r="Z36" s="91"/>
      <c r="AA36" s="84"/>
      <c r="AB36" s="86"/>
      <c r="AC36" s="71"/>
    </row>
    <row r="37" spans="24:29" ht="18.75">
      <c r="X37" s="80"/>
      <c r="Y37" s="84"/>
      <c r="Z37" s="91"/>
      <c r="AA37" s="84"/>
      <c r="AB37" s="86"/>
      <c r="AC37" s="71"/>
    </row>
    <row r="38" spans="24:29" ht="18.75">
      <c r="X38" s="80"/>
      <c r="Y38" s="84"/>
      <c r="Z38" s="91"/>
      <c r="AA38" s="84"/>
      <c r="AB38" s="86"/>
      <c r="AC38" s="71"/>
    </row>
    <row r="39" spans="24:29" ht="18.75">
      <c r="X39" s="80"/>
      <c r="Y39" s="84"/>
      <c r="Z39" s="91"/>
      <c r="AA39" s="84"/>
      <c r="AB39" s="86"/>
      <c r="AC39" s="71"/>
    </row>
    <row r="40" spans="24:29" ht="18.75">
      <c r="X40" s="80"/>
      <c r="Y40" s="84"/>
      <c r="Z40" s="91"/>
      <c r="AA40" s="84"/>
      <c r="AB40" s="86"/>
      <c r="AC40" s="71"/>
    </row>
    <row r="41" spans="24:29" ht="18.75">
      <c r="X41" s="80"/>
      <c r="Y41" s="84"/>
      <c r="Z41" s="91"/>
      <c r="AA41" s="84"/>
      <c r="AB41" s="86"/>
      <c r="AC41" s="71"/>
    </row>
    <row r="42" spans="24:29" ht="18.75">
      <c r="X42" s="80"/>
      <c r="Y42" s="84"/>
      <c r="Z42" s="91"/>
      <c r="AA42" s="84"/>
      <c r="AB42" s="86"/>
      <c r="AC42" s="71"/>
    </row>
    <row r="43" spans="24:29" ht="18.75">
      <c r="X43" s="80"/>
      <c r="Y43" s="84"/>
      <c r="Z43" s="91"/>
      <c r="AA43" s="84"/>
      <c r="AB43" s="86"/>
      <c r="AC43" s="71"/>
    </row>
    <row r="44" spans="24:29" ht="18.75">
      <c r="X44" s="80"/>
      <c r="Y44" s="84"/>
      <c r="Z44" s="91"/>
      <c r="AA44" s="84"/>
      <c r="AB44" s="86"/>
      <c r="AC44" s="71"/>
    </row>
    <row r="45" spans="24:29" ht="18.75">
      <c r="X45" s="80"/>
      <c r="Y45" s="84"/>
      <c r="Z45" s="91"/>
      <c r="AA45" s="84"/>
      <c r="AB45" s="86"/>
      <c r="AC45" s="71"/>
    </row>
    <row r="46" spans="24:29" ht="18.75">
      <c r="X46" s="80"/>
      <c r="Y46" s="84"/>
      <c r="Z46" s="91"/>
      <c r="AA46" s="84"/>
      <c r="AB46" s="86"/>
      <c r="AC46" s="71"/>
    </row>
    <row r="47" spans="24:29" ht="18.75">
      <c r="X47" s="80"/>
      <c r="Y47" s="84"/>
      <c r="Z47" s="91"/>
      <c r="AA47" s="84"/>
      <c r="AB47" s="86"/>
      <c r="AC47" s="71"/>
    </row>
    <row r="48" spans="24:29" ht="18.75">
      <c r="X48" s="80"/>
      <c r="Y48" s="84"/>
      <c r="Z48" s="91"/>
      <c r="AA48" s="84"/>
      <c r="AB48" s="86"/>
      <c r="AC48" s="71"/>
    </row>
    <row r="49" spans="24:29" ht="18.75">
      <c r="X49" s="80"/>
      <c r="Y49" s="84"/>
      <c r="Z49" s="91"/>
      <c r="AA49" s="84"/>
      <c r="AB49" s="86"/>
      <c r="AC49" s="71"/>
    </row>
    <row r="50" spans="24:29" ht="18.75">
      <c r="X50" s="80"/>
      <c r="Y50" s="84"/>
      <c r="Z50" s="91"/>
      <c r="AA50" s="84"/>
      <c r="AB50" s="86"/>
      <c r="AC50" s="71"/>
    </row>
    <row r="51" spans="24:29" ht="18.75">
      <c r="X51" s="80"/>
      <c r="Y51" s="84"/>
      <c r="Z51" s="91"/>
      <c r="AA51" s="84"/>
      <c r="AB51" s="86"/>
      <c r="AC51" s="71"/>
    </row>
    <row r="52" spans="24:29" ht="18.75">
      <c r="X52" s="80"/>
      <c r="Y52" s="84"/>
      <c r="Z52" s="91"/>
      <c r="AA52" s="84"/>
      <c r="AB52" s="86"/>
      <c r="AC52" s="71"/>
    </row>
    <row r="53" spans="24:29" ht="18.75">
      <c r="X53" s="80"/>
      <c r="Y53" s="84"/>
      <c r="Z53" s="91"/>
      <c r="AA53" s="84"/>
      <c r="AB53" s="86"/>
      <c r="AC53" s="71"/>
    </row>
    <row r="54" spans="24:29" ht="18.75">
      <c r="X54" s="80"/>
      <c r="Y54" s="84"/>
      <c r="Z54" s="91"/>
      <c r="AA54" s="84"/>
      <c r="AB54" s="86"/>
      <c r="AC54" s="71"/>
    </row>
    <row r="55" spans="24:29" ht="18.75">
      <c r="X55" s="80"/>
      <c r="Y55" s="84"/>
      <c r="Z55" s="91"/>
      <c r="AA55" s="84"/>
      <c r="AB55" s="86"/>
      <c r="AC55" s="71"/>
    </row>
    <row r="56" spans="24:29" ht="18.75">
      <c r="X56" s="80"/>
      <c r="Y56" s="84"/>
      <c r="Z56" s="91"/>
      <c r="AA56" s="84"/>
      <c r="AB56" s="86"/>
      <c r="AC56" s="71"/>
    </row>
    <row r="57" spans="24:29" ht="18.75">
      <c r="X57" s="80"/>
      <c r="Y57" s="84"/>
      <c r="Z57" s="91"/>
      <c r="AA57" s="84"/>
      <c r="AB57" s="86"/>
      <c r="AC57" s="71"/>
    </row>
    <row r="58" spans="24:29" ht="18.75">
      <c r="X58" s="80"/>
      <c r="Y58" s="84"/>
      <c r="Z58" s="91"/>
      <c r="AA58" s="84"/>
      <c r="AB58" s="86"/>
      <c r="AC58" s="71"/>
    </row>
    <row r="59" spans="24:29" ht="18.75">
      <c r="X59" s="80"/>
      <c r="Y59" s="84"/>
      <c r="Z59" s="91"/>
      <c r="AA59" s="84"/>
      <c r="AB59" s="86"/>
      <c r="AC59" s="71"/>
    </row>
    <row r="60" spans="24:29" ht="18.75">
      <c r="X60" s="80"/>
      <c r="Y60" s="84"/>
      <c r="Z60" s="91"/>
      <c r="AA60" s="84"/>
      <c r="AB60" s="86"/>
      <c r="AC60" s="71"/>
    </row>
    <row r="61" spans="24:29" ht="18.75">
      <c r="X61" s="80"/>
      <c r="Y61" s="84"/>
      <c r="Z61" s="91"/>
      <c r="AA61" s="84"/>
      <c r="AB61" s="86"/>
      <c r="AC61" s="71"/>
    </row>
    <row r="62" spans="24:29" ht="18.75">
      <c r="X62" s="80"/>
      <c r="Y62" s="84"/>
      <c r="Z62" s="91"/>
      <c r="AA62" s="84"/>
      <c r="AB62" s="86"/>
      <c r="AC62" s="71"/>
    </row>
    <row r="63" spans="24:29" ht="18.75">
      <c r="X63" s="80"/>
      <c r="Y63" s="84"/>
      <c r="Z63" s="91"/>
      <c r="AA63" s="84"/>
      <c r="AB63" s="86"/>
      <c r="AC63" s="71"/>
    </row>
    <row r="64" spans="24:29" ht="18.75">
      <c r="X64" s="80"/>
      <c r="Y64" s="84"/>
      <c r="Z64" s="91"/>
      <c r="AA64" s="84"/>
      <c r="AB64" s="86"/>
      <c r="AC64" s="71"/>
    </row>
    <row r="65" spans="24:29" ht="18.75">
      <c r="X65" s="80"/>
      <c r="Y65" s="84"/>
      <c r="Z65" s="91"/>
      <c r="AA65" s="84"/>
      <c r="AB65" s="86"/>
      <c r="AC65" s="71"/>
    </row>
    <row r="66" spans="24:29" ht="18.75">
      <c r="X66" s="80"/>
      <c r="Y66" s="84"/>
      <c r="Z66" s="91"/>
      <c r="AA66" s="84"/>
      <c r="AB66" s="86"/>
      <c r="AC66" s="71"/>
    </row>
    <row r="67" spans="24:29" ht="18.75">
      <c r="X67" s="80"/>
      <c r="Y67" s="84"/>
      <c r="Z67" s="91"/>
      <c r="AA67" s="84"/>
      <c r="AB67" s="86"/>
      <c r="AC67" s="71"/>
    </row>
    <row r="68" spans="24:29" ht="18.75">
      <c r="X68" s="80"/>
      <c r="Y68" s="84"/>
      <c r="Z68" s="91"/>
      <c r="AA68" s="84"/>
      <c r="AB68" s="86"/>
      <c r="AC68" s="71"/>
    </row>
    <row r="69" spans="24:29" ht="18.75">
      <c r="X69" s="80"/>
      <c r="Y69" s="84"/>
      <c r="Z69" s="91"/>
      <c r="AA69" s="84"/>
      <c r="AB69" s="86"/>
      <c r="AC69" s="71"/>
    </row>
    <row r="70" spans="24:29" ht="18.75">
      <c r="X70" s="80"/>
      <c r="Y70" s="84"/>
      <c r="Z70" s="91"/>
      <c r="AA70" s="84"/>
      <c r="AB70" s="86"/>
      <c r="AC70" s="71"/>
    </row>
    <row r="71" spans="24:29" ht="18.75">
      <c r="X71" s="80"/>
      <c r="Y71" s="84"/>
      <c r="Z71" s="91"/>
      <c r="AA71" s="84"/>
      <c r="AB71" s="86"/>
      <c r="AC71" s="71"/>
    </row>
    <row r="72" spans="24:29" ht="18.75">
      <c r="X72" s="80"/>
      <c r="Y72" s="84"/>
      <c r="Z72" s="91"/>
      <c r="AA72" s="84"/>
      <c r="AB72" s="86"/>
      <c r="AC72" s="71"/>
    </row>
    <row r="73" spans="24:29" ht="18.75">
      <c r="X73" s="80"/>
      <c r="Y73" s="84"/>
      <c r="Z73" s="91"/>
      <c r="AA73" s="84"/>
      <c r="AB73" s="86"/>
      <c r="AC73" s="71"/>
    </row>
    <row r="74" spans="24:29" ht="18.75">
      <c r="X74" s="80"/>
      <c r="Y74" s="84"/>
      <c r="Z74" s="91"/>
      <c r="AA74" s="84"/>
      <c r="AB74" s="86"/>
      <c r="AC74" s="71"/>
    </row>
    <row r="75" spans="24:29" ht="18.75">
      <c r="X75" s="80"/>
      <c r="Y75" s="84"/>
      <c r="Z75" s="91"/>
      <c r="AA75" s="84"/>
      <c r="AB75" s="86"/>
      <c r="AC75" s="71"/>
    </row>
    <row r="76" spans="24:29" ht="18.75">
      <c r="X76" s="92"/>
      <c r="Y76" s="84"/>
      <c r="Z76" s="91"/>
      <c r="AA76" s="84"/>
      <c r="AB76" s="86"/>
      <c r="AC76" s="71"/>
    </row>
    <row r="77" spans="24:29" ht="18.75">
      <c r="X77" s="92"/>
      <c r="Y77" s="93"/>
      <c r="Z77" s="94"/>
      <c r="AA77" s="84"/>
      <c r="AB77" s="86"/>
      <c r="AC77" s="71"/>
    </row>
    <row r="78" spans="24:29" ht="18.75">
      <c r="X78" s="80"/>
      <c r="Y78" s="93"/>
      <c r="Z78" s="94"/>
      <c r="AA78" s="84"/>
      <c r="AB78" s="86"/>
      <c r="AC78" s="71"/>
    </row>
    <row r="79" spans="24:29" ht="18.75">
      <c r="X79" s="80"/>
      <c r="Y79" s="93"/>
      <c r="Z79" s="94"/>
      <c r="AA79" s="84"/>
      <c r="AB79" s="86"/>
      <c r="AC79" s="71"/>
    </row>
    <row r="80" spans="24:29" ht="18.75">
      <c r="X80" s="80"/>
      <c r="Y80" s="93"/>
      <c r="Z80" s="94"/>
      <c r="AA80" s="84"/>
      <c r="AB80" s="86"/>
      <c r="AC80" s="71"/>
    </row>
    <row r="81" spans="24:29" ht="18.75">
      <c r="X81" s="80"/>
      <c r="Y81" s="93"/>
      <c r="Z81" s="94"/>
      <c r="AA81" s="84"/>
      <c r="AB81" s="86"/>
      <c r="AC81" s="71"/>
    </row>
    <row r="82" spans="24:29" ht="18.75">
      <c r="X82" s="80"/>
      <c r="Y82" s="93"/>
      <c r="Z82" s="94"/>
      <c r="AA82" s="84"/>
      <c r="AB82" s="86"/>
      <c r="AC82" s="71"/>
    </row>
    <row r="83" spans="24:29" ht="18.75">
      <c r="X83" s="80"/>
      <c r="Y83" s="93"/>
      <c r="Z83" s="94"/>
      <c r="AA83" s="84"/>
      <c r="AB83" s="86"/>
      <c r="AC83" s="71"/>
    </row>
    <row r="84" spans="24:29" ht="18.75">
      <c r="X84" s="80"/>
      <c r="Y84" s="93"/>
      <c r="Z84" s="94"/>
      <c r="AA84" s="84"/>
      <c r="AB84" s="86"/>
      <c r="AC84" s="71"/>
    </row>
    <row r="85" spans="24:29" ht="18.75">
      <c r="X85" s="80"/>
      <c r="Y85" s="93"/>
      <c r="Z85" s="94"/>
      <c r="AA85" s="84"/>
      <c r="AB85" s="86"/>
      <c r="AC85" s="71"/>
    </row>
    <row r="86" spans="24:29" ht="18.75">
      <c r="X86" s="80"/>
      <c r="Y86" s="93"/>
      <c r="Z86" s="94"/>
      <c r="AA86" s="84"/>
      <c r="AB86" s="86"/>
      <c r="AC86" s="71"/>
    </row>
    <row r="87" spans="24:29" ht="18.75">
      <c r="X87" s="80"/>
      <c r="Y87" s="81"/>
      <c r="Z87" s="72"/>
      <c r="AA87" s="84"/>
      <c r="AB87" s="86"/>
      <c r="AC87" s="71"/>
    </row>
    <row r="88" spans="24:29" ht="18.75">
      <c r="X88" s="80"/>
      <c r="Y88" s="81"/>
      <c r="Z88" s="72"/>
      <c r="AA88" s="84"/>
      <c r="AB88" s="86"/>
      <c r="AC88" s="71"/>
    </row>
    <row r="89" spans="24:29" ht="18.75">
      <c r="X89" s="80"/>
      <c r="Y89" s="81"/>
      <c r="Z89" s="72"/>
      <c r="AA89" s="84"/>
      <c r="AB89" s="86"/>
      <c r="AC89" s="71"/>
    </row>
    <row r="90" spans="24:29" ht="18.75">
      <c r="X90" s="80"/>
      <c r="Y90" s="81"/>
      <c r="Z90" s="72"/>
      <c r="AA90" s="84"/>
      <c r="AB90" s="86"/>
      <c r="AC90" s="71"/>
    </row>
    <row r="91" spans="24:29" ht="18.75">
      <c r="X91" s="80"/>
      <c r="Y91" s="81"/>
      <c r="Z91" s="72"/>
      <c r="AA91" s="84"/>
      <c r="AB91" s="86"/>
      <c r="AC91" s="71"/>
    </row>
    <row r="92" spans="24:29" ht="18.75">
      <c r="X92" s="80"/>
      <c r="Y92" s="81"/>
      <c r="Z92" s="72"/>
      <c r="AA92" s="84"/>
      <c r="AB92" s="86"/>
      <c r="AC92" s="71"/>
    </row>
    <row r="93" spans="24:29" ht="18.75">
      <c r="X93" s="80"/>
      <c r="Y93" s="81"/>
      <c r="Z93" s="72"/>
      <c r="AA93" s="84"/>
      <c r="AB93" s="86"/>
      <c r="AC93" s="71"/>
    </row>
    <row r="94" spans="24:29" ht="18.75">
      <c r="X94" s="87"/>
      <c r="Y94" s="88"/>
      <c r="Z94" s="73"/>
      <c r="AA94" s="95"/>
      <c r="AB94" s="96"/>
      <c r="AC94" s="71"/>
    </row>
    <row r="95" spans="24:29" ht="18.75">
      <c r="X95" s="80"/>
      <c r="Y95" s="81"/>
      <c r="Z95" s="72"/>
      <c r="AA95" s="84"/>
      <c r="AB95" s="86"/>
      <c r="AC95" s="71"/>
    </row>
    <row r="96" spans="24:28" ht="18.75">
      <c r="X96" s="80"/>
      <c r="Y96" s="81"/>
      <c r="Z96" s="72"/>
      <c r="AA96" s="84"/>
      <c r="AB96" s="86"/>
    </row>
    <row r="97" spans="24:28" ht="18.75">
      <c r="X97" s="80"/>
      <c r="Y97" s="81"/>
      <c r="Z97" s="72"/>
      <c r="AA97" s="84"/>
      <c r="AB97" s="86"/>
    </row>
    <row r="98" spans="24:28" ht="18.75">
      <c r="X98" s="80"/>
      <c r="Y98" s="81"/>
      <c r="Z98" s="72"/>
      <c r="AA98" s="84"/>
      <c r="AB98" s="86"/>
    </row>
    <row r="99" spans="24:28" ht="18.75">
      <c r="X99" s="80"/>
      <c r="Y99" s="81"/>
      <c r="Z99" s="72"/>
      <c r="AA99" s="84"/>
      <c r="AB99" s="86"/>
    </row>
    <row r="100" spans="24:28" ht="18.75">
      <c r="X100" s="80"/>
      <c r="Y100" s="81"/>
      <c r="Z100" s="72"/>
      <c r="AA100" s="84"/>
      <c r="AB100" s="86"/>
    </row>
    <row r="101" spans="24:28" ht="18.75">
      <c r="X101" s="97"/>
      <c r="Y101" s="98"/>
      <c r="Z101" s="74"/>
      <c r="AA101" s="99"/>
      <c r="AB101" s="100"/>
    </row>
    <row r="102" ht="18.75">
      <c r="X102" s="75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2010-03-23T08:25:03Z</cp:lastPrinted>
  <dcterms:created xsi:type="dcterms:W3CDTF">1997-09-04T04:43:26Z</dcterms:created>
  <dcterms:modified xsi:type="dcterms:W3CDTF">2023-05-30T03:55:12Z</dcterms:modified>
  <cp:category/>
  <cp:version/>
  <cp:contentType/>
  <cp:contentStatus/>
</cp:coreProperties>
</file>