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<sst xmlns="http://schemas.openxmlformats.org/spreadsheetml/2006/main" count="50" uniqueCount="25">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</sst>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02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20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202" fontId="4" fillId="0" borderId="27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19745324"/>
        <c:axId val="43490189"/>
      </c:scatterChart>
      <c:valAx>
        <c:axId val="197453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490189"/>
        <c:crossesAt val="10"/>
        <c:crossBetween val="midCat"/>
        <c:dispUnits/>
        <c:majorUnit val="10"/>
      </c:valAx>
      <c:valAx>
        <c:axId val="4349018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745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49.58684210526316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830.6057561403512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2546</v>
      </c>
      <c r="B6" s="79">
        <v>62.3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STDEV(J41:J59)</f>
        <v>28.820231715590893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26">
        <v>66.4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26">
        <v>77.2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26">
        <v>54.3</v>
      </c>
      <c r="C9" s="12"/>
      <c r="D9" s="13"/>
      <c r="E9" s="15"/>
      <c r="F9" s="15"/>
      <c r="U9" s="2" t="s">
        <v>16</v>
      </c>
      <c r="V9" s="16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26">
        <v>42</v>
      </c>
      <c r="C10" s="12"/>
      <c r="D10" s="13"/>
      <c r="E10" s="17"/>
      <c r="F10" s="18"/>
      <c r="U10" s="2" t="s">
        <v>17</v>
      </c>
      <c r="V10" s="16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26">
        <v>26.2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26">
        <v>18.8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26">
        <v>47.04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26">
        <v>49.23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26">
        <v>50.28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26">
        <v>33.36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26">
        <v>99.7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26">
        <v>0.83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26">
        <v>76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25">
        <v>106.25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25">
        <v>64.05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26">
        <v>30.79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26">
        <v>0.92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26">
        <v>36.5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26"/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6"/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2"/>
      <c r="B30" s="33"/>
      <c r="C30" s="34"/>
      <c r="D30" s="35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6"/>
      <c r="B31" s="25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7"/>
      <c r="C34" s="51" t="s">
        <v>2</v>
      </c>
      <c r="D34" s="52">
        <f>ROUND((((-LN(-LN(1-1/D33)))+$B$83*$B$84)/$B$83),2)</f>
        <v>45.35</v>
      </c>
      <c r="E34" s="51">
        <f aca="true" t="shared" si="1" ref="E34:O34">ROUND((((-LN(-LN(1-1/E33)))+$B$83*$B$84)/$B$83),2)</f>
        <v>59.99</v>
      </c>
      <c r="F34" s="53">
        <f t="shared" si="1"/>
        <v>69.36</v>
      </c>
      <c r="G34" s="53">
        <f t="shared" si="1"/>
        <v>76.29</v>
      </c>
      <c r="H34" s="53">
        <f t="shared" si="1"/>
        <v>81.81</v>
      </c>
      <c r="I34" s="53">
        <f t="shared" si="1"/>
        <v>96.78</v>
      </c>
      <c r="J34" s="53">
        <f t="shared" si="1"/>
        <v>116.43</v>
      </c>
      <c r="K34" s="53">
        <f t="shared" si="1"/>
        <v>122.66</v>
      </c>
      <c r="L34" s="53">
        <f t="shared" si="1"/>
        <v>141.86</v>
      </c>
      <c r="M34" s="53">
        <f t="shared" si="1"/>
        <v>160.92</v>
      </c>
      <c r="N34" s="53">
        <f t="shared" si="1"/>
        <v>179.91</v>
      </c>
      <c r="O34" s="53">
        <f t="shared" si="1"/>
        <v>204.97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4"/>
      <c r="C35" s="54"/>
      <c r="D35" s="54"/>
      <c r="E35" s="1"/>
      <c r="F35" s="2"/>
      <c r="S35" s="21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7"/>
      <c r="C37" s="47"/>
      <c r="D37" s="47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.75">
      <c r="A39" s="21"/>
      <c r="B39" s="47"/>
      <c r="C39" s="47"/>
      <c r="D39" s="47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7"/>
      <c r="C41" s="47"/>
      <c r="D41" s="47"/>
      <c r="E41" s="18"/>
      <c r="G41" s="61" t="s">
        <v>20</v>
      </c>
      <c r="I41" s="21">
        <v>2546</v>
      </c>
      <c r="J41" s="20">
        <v>62.3</v>
      </c>
      <c r="K41" s="21"/>
      <c r="S41" s="21"/>
      <c r="Y41" s="6"/>
      <c r="Z41" s="6"/>
      <c r="AA41" s="6"/>
      <c r="AB41" s="6"/>
    </row>
    <row r="42" spans="1:28" ht="18.75">
      <c r="A42" s="19"/>
      <c r="B42" s="54"/>
      <c r="C42" s="54"/>
      <c r="D42" s="54"/>
      <c r="E42" s="1"/>
      <c r="I42" s="21">
        <v>2547</v>
      </c>
      <c r="J42" s="20">
        <v>66.4</v>
      </c>
      <c r="K42" s="21"/>
      <c r="S42" s="21"/>
      <c r="Y42" s="6"/>
      <c r="Z42" s="6"/>
      <c r="AA42" s="6"/>
      <c r="AB42" s="6"/>
    </row>
    <row r="43" spans="1:28" ht="18.75">
      <c r="A43" s="19"/>
      <c r="B43" s="62"/>
      <c r="C43" s="62"/>
      <c r="D43" s="62"/>
      <c r="E43" s="1"/>
      <c r="I43" s="21">
        <v>2548</v>
      </c>
      <c r="J43" s="20">
        <v>77.2</v>
      </c>
      <c r="K43" s="21"/>
      <c r="S43" s="21"/>
      <c r="Y43" s="6"/>
      <c r="Z43" s="6"/>
      <c r="AA43" s="6"/>
      <c r="AB43" s="6"/>
    </row>
    <row r="44" spans="1:28" ht="18.75">
      <c r="A44" s="19"/>
      <c r="B44" s="54"/>
      <c r="C44" s="54"/>
      <c r="D44" s="54"/>
      <c r="E44" s="1"/>
      <c r="I44" s="21">
        <v>2549</v>
      </c>
      <c r="J44" s="20">
        <v>54.3</v>
      </c>
      <c r="K44" s="21"/>
      <c r="S44" s="21"/>
      <c r="Y44" s="6"/>
      <c r="Z44" s="6"/>
      <c r="AA44" s="6"/>
      <c r="AB44" s="6"/>
    </row>
    <row r="45" spans="1:28" ht="18.75">
      <c r="A45" s="19"/>
      <c r="B45" s="54"/>
      <c r="C45" s="54"/>
      <c r="D45" s="54"/>
      <c r="E45" s="63"/>
      <c r="I45" s="21">
        <v>2550</v>
      </c>
      <c r="J45" s="20">
        <v>42</v>
      </c>
      <c r="K45" s="21"/>
      <c r="S45" s="21"/>
      <c r="Y45" s="6"/>
      <c r="Z45" s="6"/>
      <c r="AA45" s="6"/>
      <c r="AB45" s="6"/>
    </row>
    <row r="46" spans="1:28" ht="18.75">
      <c r="A46" s="64"/>
      <c r="B46" s="65"/>
      <c r="C46" s="65"/>
      <c r="D46" s="65"/>
      <c r="E46" s="63"/>
      <c r="I46" s="21">
        <v>2551</v>
      </c>
      <c r="J46" s="20">
        <v>26.2</v>
      </c>
      <c r="K46" s="21"/>
      <c r="S46" s="21"/>
      <c r="Y46" s="6"/>
      <c r="Z46" s="6"/>
      <c r="AA46" s="6"/>
      <c r="AB46" s="6"/>
    </row>
    <row r="47" spans="1:28" ht="18.75">
      <c r="A47" s="64"/>
      <c r="B47" s="65"/>
      <c r="C47" s="65"/>
      <c r="D47" s="65"/>
      <c r="E47" s="63"/>
      <c r="I47" s="21">
        <v>2552</v>
      </c>
      <c r="J47" s="20">
        <v>18.8</v>
      </c>
      <c r="K47" s="21"/>
      <c r="S47" s="21"/>
      <c r="Y47" s="6"/>
      <c r="Z47" s="6"/>
      <c r="AA47" s="6"/>
      <c r="AB47" s="6"/>
    </row>
    <row r="48" spans="1:28" ht="18.75">
      <c r="A48" s="64"/>
      <c r="B48" s="65"/>
      <c r="C48" s="65"/>
      <c r="D48" s="65"/>
      <c r="E48" s="63"/>
      <c r="I48" s="21">
        <v>2553</v>
      </c>
      <c r="J48" s="20">
        <v>47.04</v>
      </c>
      <c r="K48" s="21"/>
      <c r="S48" s="21"/>
      <c r="Y48" s="6"/>
      <c r="Z48" s="6"/>
      <c r="AA48" s="6"/>
      <c r="AB48" s="6"/>
    </row>
    <row r="49" spans="1:28" ht="18.75">
      <c r="A49" s="64"/>
      <c r="B49" s="65"/>
      <c r="C49" s="65"/>
      <c r="D49" s="65"/>
      <c r="E49" s="63"/>
      <c r="I49" s="21">
        <v>2554</v>
      </c>
      <c r="J49" s="20">
        <v>49.23</v>
      </c>
      <c r="K49" s="21"/>
      <c r="S49" s="21"/>
      <c r="Y49" s="6"/>
      <c r="Z49" s="6"/>
      <c r="AA49" s="6"/>
      <c r="AB49" s="6"/>
    </row>
    <row r="50" spans="1:28" ht="18.75">
      <c r="A50" s="64"/>
      <c r="B50" s="65"/>
      <c r="C50" s="65"/>
      <c r="D50" s="65"/>
      <c r="E50" s="63"/>
      <c r="I50" s="66">
        <v>2555</v>
      </c>
      <c r="J50" s="20">
        <v>50.28</v>
      </c>
      <c r="K50" s="21"/>
      <c r="S50" s="21"/>
      <c r="Y50" s="6"/>
      <c r="Z50" s="6"/>
      <c r="AA50" s="6"/>
      <c r="AB50" s="6"/>
    </row>
    <row r="51" spans="1:28" ht="18.75">
      <c r="A51" s="64"/>
      <c r="B51" s="65"/>
      <c r="C51" s="65"/>
      <c r="D51" s="65"/>
      <c r="E51" s="63"/>
      <c r="I51" s="21">
        <v>2556</v>
      </c>
      <c r="J51" s="20">
        <v>33.36</v>
      </c>
      <c r="K51" s="21"/>
      <c r="S51" s="21"/>
      <c r="Y51" s="6"/>
      <c r="Z51" s="6"/>
      <c r="AA51" s="6"/>
      <c r="AB51" s="6"/>
    </row>
    <row r="52" spans="1:28" ht="18.75">
      <c r="A52" s="64"/>
      <c r="B52" s="65"/>
      <c r="C52" s="65"/>
      <c r="D52" s="65"/>
      <c r="E52" s="63"/>
      <c r="I52" s="21">
        <v>2557</v>
      </c>
      <c r="J52" s="20">
        <v>99.7</v>
      </c>
      <c r="K52" s="21"/>
      <c r="S52" s="21"/>
      <c r="Y52" s="6"/>
      <c r="Z52" s="6"/>
      <c r="AA52" s="6"/>
      <c r="AB52" s="6"/>
    </row>
    <row r="53" spans="1:28" ht="18.75">
      <c r="A53" s="64"/>
      <c r="B53" s="65"/>
      <c r="C53" s="65"/>
      <c r="D53" s="65"/>
      <c r="E53" s="63"/>
      <c r="I53" s="66">
        <v>2558</v>
      </c>
      <c r="J53" s="20">
        <v>0.83</v>
      </c>
      <c r="K53" s="21"/>
      <c r="S53" s="21"/>
      <c r="Y53" s="6"/>
      <c r="Z53" s="6"/>
      <c r="AA53" s="6"/>
      <c r="AB53" s="6"/>
    </row>
    <row r="54" spans="1:28" ht="18.75">
      <c r="A54" s="64"/>
      <c r="B54" s="63"/>
      <c r="C54" s="63"/>
      <c r="D54" s="63"/>
      <c r="E54" s="63"/>
      <c r="I54" s="21">
        <v>2559</v>
      </c>
      <c r="J54" s="20">
        <v>76</v>
      </c>
      <c r="K54" s="21"/>
      <c r="S54" s="21"/>
      <c r="Y54" s="6"/>
      <c r="Z54" s="6"/>
      <c r="AA54" s="6"/>
      <c r="AB54" s="6"/>
    </row>
    <row r="55" spans="1:28" ht="18.75">
      <c r="A55" s="64"/>
      <c r="B55" s="63"/>
      <c r="C55" s="63"/>
      <c r="D55" s="63"/>
      <c r="E55" s="63"/>
      <c r="I55" s="21">
        <v>2560</v>
      </c>
      <c r="J55" s="20">
        <v>106.25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66">
        <v>2561</v>
      </c>
      <c r="J56" s="20">
        <v>64.05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>
        <v>2562</v>
      </c>
      <c r="J57" s="77">
        <v>30.79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>
        <v>2563</v>
      </c>
      <c r="J58" s="77">
        <v>0.92</v>
      </c>
      <c r="K58" s="21"/>
      <c r="S58" s="21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1">
        <v>2564</v>
      </c>
      <c r="J59" s="20">
        <v>36.5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1"/>
      <c r="J60" s="20"/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/>
      <c r="J61" s="20"/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1"/>
      <c r="J62" s="21"/>
      <c r="K62" s="21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8"/>
      <c r="C63" s="68"/>
      <c r="D63" s="68"/>
      <c r="E63" s="68"/>
      <c r="F63" s="68"/>
      <c r="G63" s="7"/>
      <c r="H63" s="7"/>
      <c r="I63" s="69"/>
      <c r="J63" s="69"/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0"/>
      <c r="C64" s="70"/>
      <c r="D64" s="70"/>
      <c r="E64" s="70"/>
      <c r="F64" s="70"/>
      <c r="G64" s="55"/>
      <c r="H64" s="55"/>
      <c r="I64" s="71"/>
      <c r="J64" s="72"/>
      <c r="K64" s="73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4">
        <f>IF($A$79&gt;=6,VLOOKUP($F$78,$X$3:$AC$38,$A$79-4),VLOOKUP($A$78,$X$3:$AC$38,$A$79+1))</f>
        <v>0.521749</v>
      </c>
      <c r="C80" s="74"/>
      <c r="D80" s="74"/>
      <c r="E80" s="74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4">
        <f>IF($A$79&gt;=6,VLOOKUP($F$78,$Y$58:$AD$97,$A$79-4),VLOOKUP($A$78,$Y$58:$AD$97,$A$79+1))</f>
        <v>1.055746</v>
      </c>
      <c r="C81" s="74"/>
      <c r="D81" s="74"/>
      <c r="E81" s="74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5">
        <f>B81/V6</f>
        <v>0.036632113524225164</v>
      </c>
      <c r="C83" s="75"/>
      <c r="D83" s="75"/>
      <c r="E83" s="75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6">
        <f>V4-(B80/B83)</f>
        <v>35.34390196873616</v>
      </c>
      <c r="C84" s="75"/>
      <c r="D84" s="75"/>
      <c r="E84" s="75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6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6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6"/>
      <c r="J93" s="66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6"/>
      <c r="J94" s="66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2022-06-07T04:26:42Z</dcterms:modified>
  <cp:category/>
  <cp:version/>
  <cp:contentType/>
  <cp:contentStatus/>
</cp:coreProperties>
</file>