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 I.17" sheetId="1" r:id="rId1"/>
    <sheet name="Sheet2" sheetId="2" r:id="rId2"/>
    <sheet name="Sheet3" sheetId="3" r:id="rId3"/>
  </sheets>
  <definedNames>
    <definedName name="_xlnm.Print_Area" localSheetId="0">'รอบปีน้ำสูงสุด I.17'!$A$1:$Q$34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<sst xmlns="http://schemas.openxmlformats.org/spreadsheetml/2006/main" count="50" uniqueCount="25">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</sst>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I.17 น้ำอิง อ.เมือง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I.17'!$D$33:$O$33</c:f>
              <c:numCache/>
            </c:numRef>
          </c:xVal>
          <c:yVal>
            <c:numRef>
              <c:f>'รอบปีน้ำสูงสุด I.17'!$D$34:$O$34</c:f>
              <c:numCache/>
            </c:numRef>
          </c:yVal>
          <c:smooth val="0"/>
        </c:ser>
        <c:axId val="3125697"/>
        <c:axId val="28131274"/>
      </c:scatterChart>
      <c:valAx>
        <c:axId val="312569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131274"/>
        <c:crossesAt val="10"/>
        <c:crossBetween val="midCat"/>
        <c:dispUnits/>
        <c:majorUnit val="10"/>
      </c:valAx>
      <c:valAx>
        <c:axId val="2813127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256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COUNT(J41:J57)</f>
        <v>17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AVERAGE(J41:J57)</f>
        <v>53.21941176470588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(VAR(J41:J57))</f>
        <v>761.6782558823525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30">
        <v>62.3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STDEV(J41:J57)</f>
        <v>27.59851908857344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30">
        <v>66.4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30">
        <v>77.2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30">
        <v>54.3</v>
      </c>
      <c r="C9" s="16"/>
      <c r="D9" s="17"/>
      <c r="E9" s="19"/>
      <c r="F9" s="19"/>
      <c r="U9" s="2" t="s">
        <v>17</v>
      </c>
      <c r="V9" s="20">
        <f>+B80</f>
        <v>0.51768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30">
        <v>42</v>
      </c>
      <c r="C10" s="16"/>
      <c r="D10" s="17"/>
      <c r="E10" s="21"/>
      <c r="F10" s="22"/>
      <c r="U10" s="2" t="s">
        <v>18</v>
      </c>
      <c r="V10" s="20">
        <f>+B81</f>
        <v>1.03973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30">
        <v>26.2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30">
        <v>18.8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30">
        <v>47.04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30">
        <v>49.23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30">
        <v>50.28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30">
        <v>33.36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30">
        <v>99.7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30">
        <v>0.83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30">
        <v>76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29">
        <v>106.25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2561</v>
      </c>
      <c r="B21" s="29">
        <v>64.05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2562</v>
      </c>
      <c r="B22" s="30">
        <v>30.79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30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0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0"/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0"/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/>
      <c r="B30" s="37"/>
      <c r="C30" s="38"/>
      <c r="D30" s="39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29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51"/>
      <c r="C34" s="55" t="s">
        <v>2</v>
      </c>
      <c r="D34" s="56">
        <f>ROUND((((-LN(-LN(1-1/D33)))+$B$83*$B$84)/$B$83),2)</f>
        <v>49.21</v>
      </c>
      <c r="E34" s="55">
        <f aca="true" t="shared" si="1" ref="E34:O34">ROUND((((-LN(-LN(1-1/E33)))+$B$83*$B$84)/$B$83),2)</f>
        <v>63.44</v>
      </c>
      <c r="F34" s="57">
        <f t="shared" si="1"/>
        <v>72.55</v>
      </c>
      <c r="G34" s="57">
        <f t="shared" si="1"/>
        <v>79.29</v>
      </c>
      <c r="H34" s="57">
        <f t="shared" si="1"/>
        <v>84.66</v>
      </c>
      <c r="I34" s="57">
        <f t="shared" si="1"/>
        <v>99.21</v>
      </c>
      <c r="J34" s="57">
        <f t="shared" si="1"/>
        <v>118.32</v>
      </c>
      <c r="K34" s="57">
        <f t="shared" si="1"/>
        <v>124.38</v>
      </c>
      <c r="L34" s="57">
        <f t="shared" si="1"/>
        <v>143.05</v>
      </c>
      <c r="M34" s="57">
        <f t="shared" si="1"/>
        <v>161.58</v>
      </c>
      <c r="N34" s="57">
        <f t="shared" si="1"/>
        <v>180.05</v>
      </c>
      <c r="O34" s="57">
        <f t="shared" si="1"/>
        <v>204.41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8"/>
      <c r="C35" s="58"/>
      <c r="D35" s="58"/>
      <c r="E35" s="1"/>
      <c r="F35" s="2"/>
      <c r="S35" s="25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51"/>
      <c r="C37" s="51"/>
      <c r="D37" s="51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">
      <c r="A39" s="25"/>
      <c r="B39" s="51"/>
      <c r="C39" s="51"/>
      <c r="D39" s="51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51"/>
      <c r="C41" s="51"/>
      <c r="D41" s="51"/>
      <c r="E41" s="22"/>
      <c r="G41" s="65" t="s">
        <v>21</v>
      </c>
      <c r="I41" s="25">
        <v>2546</v>
      </c>
      <c r="J41" s="24">
        <v>62.3</v>
      </c>
      <c r="K41" s="25"/>
      <c r="S41" s="25"/>
      <c r="Y41" s="6"/>
      <c r="Z41" s="6"/>
      <c r="AA41" s="6"/>
      <c r="AB41" s="6"/>
    </row>
    <row r="42" spans="1:28" ht="21">
      <c r="A42" s="23"/>
      <c r="B42" s="58"/>
      <c r="C42" s="58"/>
      <c r="D42" s="58"/>
      <c r="E42" s="1"/>
      <c r="I42" s="25">
        <v>2547</v>
      </c>
      <c r="J42" s="24">
        <v>66.4</v>
      </c>
      <c r="K42" s="25"/>
      <c r="S42" s="25"/>
      <c r="Y42" s="6"/>
      <c r="Z42" s="6"/>
      <c r="AA42" s="6"/>
      <c r="AB42" s="6"/>
    </row>
    <row r="43" spans="1:28" ht="21">
      <c r="A43" s="23"/>
      <c r="B43" s="66"/>
      <c r="C43" s="66"/>
      <c r="D43" s="66"/>
      <c r="E43" s="1"/>
      <c r="I43" s="25">
        <v>2548</v>
      </c>
      <c r="J43" s="24">
        <v>77.2</v>
      </c>
      <c r="K43" s="25"/>
      <c r="S43" s="25"/>
      <c r="Y43" s="6"/>
      <c r="Z43" s="6"/>
      <c r="AA43" s="6"/>
      <c r="AB43" s="6"/>
    </row>
    <row r="44" spans="1:28" ht="21">
      <c r="A44" s="23"/>
      <c r="B44" s="58"/>
      <c r="C44" s="58"/>
      <c r="D44" s="58"/>
      <c r="E44" s="1"/>
      <c r="I44" s="25">
        <v>2549</v>
      </c>
      <c r="J44" s="24">
        <v>54.3</v>
      </c>
      <c r="K44" s="25"/>
      <c r="S44" s="25"/>
      <c r="Y44" s="6"/>
      <c r="Z44" s="6"/>
      <c r="AA44" s="6"/>
      <c r="AB44" s="6"/>
    </row>
    <row r="45" spans="1:28" ht="21">
      <c r="A45" s="23"/>
      <c r="B45" s="58"/>
      <c r="C45" s="58"/>
      <c r="D45" s="58"/>
      <c r="E45" s="67"/>
      <c r="I45" s="25">
        <v>2550</v>
      </c>
      <c r="J45" s="24">
        <v>42</v>
      </c>
      <c r="K45" s="25"/>
      <c r="S45" s="25"/>
      <c r="Y45" s="6"/>
      <c r="Z45" s="6"/>
      <c r="AA45" s="6"/>
      <c r="AB45" s="6"/>
    </row>
    <row r="46" spans="1:28" ht="21">
      <c r="A46" s="68"/>
      <c r="B46" s="69"/>
      <c r="C46" s="69"/>
      <c r="D46" s="69"/>
      <c r="E46" s="67"/>
      <c r="I46" s="25">
        <v>2551</v>
      </c>
      <c r="J46" s="24">
        <v>26.2</v>
      </c>
      <c r="K46" s="25"/>
      <c r="S46" s="25"/>
      <c r="Y46" s="6"/>
      <c r="Z46" s="6"/>
      <c r="AA46" s="6"/>
      <c r="AB46" s="6"/>
    </row>
    <row r="47" spans="1:28" ht="21">
      <c r="A47" s="68"/>
      <c r="B47" s="69"/>
      <c r="C47" s="69"/>
      <c r="D47" s="69"/>
      <c r="E47" s="67"/>
      <c r="I47" s="25">
        <v>2552</v>
      </c>
      <c r="J47" s="24">
        <v>18.8</v>
      </c>
      <c r="K47" s="25"/>
      <c r="S47" s="25"/>
      <c r="Y47" s="6"/>
      <c r="Z47" s="6"/>
      <c r="AA47" s="6"/>
      <c r="AB47" s="6"/>
    </row>
    <row r="48" spans="1:28" ht="21">
      <c r="A48" s="68"/>
      <c r="B48" s="69"/>
      <c r="C48" s="69"/>
      <c r="D48" s="69"/>
      <c r="E48" s="67"/>
      <c r="I48" s="25">
        <v>2553</v>
      </c>
      <c r="J48" s="24">
        <v>47.04</v>
      </c>
      <c r="K48" s="25"/>
      <c r="S48" s="25"/>
      <c r="Y48" s="6"/>
      <c r="Z48" s="6"/>
      <c r="AA48" s="6"/>
      <c r="AB48" s="6"/>
    </row>
    <row r="49" spans="1:28" ht="21">
      <c r="A49" s="68"/>
      <c r="B49" s="69"/>
      <c r="C49" s="69"/>
      <c r="D49" s="69"/>
      <c r="E49" s="67"/>
      <c r="I49" s="25">
        <v>2554</v>
      </c>
      <c r="J49" s="24">
        <v>49.23</v>
      </c>
      <c r="K49" s="25"/>
      <c r="S49" s="25"/>
      <c r="Y49" s="6"/>
      <c r="Z49" s="6"/>
      <c r="AA49" s="6"/>
      <c r="AB49" s="6"/>
    </row>
    <row r="50" spans="1:28" ht="21">
      <c r="A50" s="68"/>
      <c r="B50" s="69"/>
      <c r="C50" s="69"/>
      <c r="D50" s="69"/>
      <c r="E50" s="67"/>
      <c r="I50" s="70">
        <v>2555</v>
      </c>
      <c r="J50" s="24">
        <v>50.28</v>
      </c>
      <c r="K50" s="25"/>
      <c r="S50" s="25"/>
      <c r="Y50" s="6"/>
      <c r="Z50" s="6"/>
      <c r="AA50" s="6"/>
      <c r="AB50" s="6"/>
    </row>
    <row r="51" spans="1:28" ht="21">
      <c r="A51" s="68"/>
      <c r="B51" s="69"/>
      <c r="C51" s="69"/>
      <c r="D51" s="69"/>
      <c r="E51" s="67"/>
      <c r="I51" s="25">
        <v>2556</v>
      </c>
      <c r="J51" s="24">
        <v>33.36</v>
      </c>
      <c r="K51" s="25"/>
      <c r="S51" s="25"/>
      <c r="Y51" s="6"/>
      <c r="Z51" s="6"/>
      <c r="AA51" s="6"/>
      <c r="AB51" s="6"/>
    </row>
    <row r="52" spans="1:28" ht="21">
      <c r="A52" s="68"/>
      <c r="B52" s="69"/>
      <c r="C52" s="69"/>
      <c r="D52" s="69"/>
      <c r="E52" s="67"/>
      <c r="I52" s="25">
        <v>2557</v>
      </c>
      <c r="J52" s="24">
        <v>99.7</v>
      </c>
      <c r="K52" s="25"/>
      <c r="S52" s="25"/>
      <c r="Y52" s="6"/>
      <c r="Z52" s="6"/>
      <c r="AA52" s="6"/>
      <c r="AB52" s="6"/>
    </row>
    <row r="53" spans="1:28" ht="21">
      <c r="A53" s="68"/>
      <c r="B53" s="69"/>
      <c r="C53" s="69"/>
      <c r="D53" s="69"/>
      <c r="E53" s="67"/>
      <c r="I53" s="70">
        <v>2558</v>
      </c>
      <c r="J53" s="24">
        <v>0.83</v>
      </c>
      <c r="K53" s="25"/>
      <c r="S53" s="25"/>
      <c r="Y53" s="6"/>
      <c r="Z53" s="6"/>
      <c r="AA53" s="6"/>
      <c r="AB53" s="6"/>
    </row>
    <row r="54" spans="1:28" ht="21">
      <c r="A54" s="68"/>
      <c r="B54" s="67"/>
      <c r="C54" s="67"/>
      <c r="D54" s="67"/>
      <c r="E54" s="67"/>
      <c r="I54" s="25">
        <v>2559</v>
      </c>
      <c r="J54" s="24">
        <v>76</v>
      </c>
      <c r="K54" s="25"/>
      <c r="S54" s="25"/>
      <c r="Y54" s="6"/>
      <c r="Z54" s="6"/>
      <c r="AA54" s="6"/>
      <c r="AB54" s="6"/>
    </row>
    <row r="55" spans="1:28" ht="21">
      <c r="A55" s="68"/>
      <c r="B55" s="67"/>
      <c r="C55" s="67"/>
      <c r="D55" s="67"/>
      <c r="E55" s="67"/>
      <c r="I55" s="25">
        <v>2560</v>
      </c>
      <c r="J55" s="24">
        <v>106.25</v>
      </c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70">
        <v>2561</v>
      </c>
      <c r="J56" s="24">
        <v>64.05</v>
      </c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25">
        <v>2562</v>
      </c>
      <c r="J57" s="81">
        <v>30.79</v>
      </c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5"/>
      <c r="J58" s="81"/>
      <c r="K58" s="25"/>
      <c r="S58" s="25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5"/>
      <c r="J62" s="25"/>
      <c r="K62" s="25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2"/>
      <c r="C63" s="72"/>
      <c r="D63" s="72"/>
      <c r="E63" s="72"/>
      <c r="F63" s="72"/>
      <c r="G63" s="7"/>
      <c r="H63" s="7"/>
      <c r="I63" s="73"/>
      <c r="J63" s="73"/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4"/>
      <c r="C64" s="74"/>
      <c r="D64" s="74"/>
      <c r="E64" s="74"/>
      <c r="F64" s="74"/>
      <c r="G64" s="59"/>
      <c r="H64" s="59"/>
      <c r="I64" s="75"/>
      <c r="J64" s="76"/>
      <c r="K64" s="77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5"/>
      <c r="J65" s="25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5"/>
      <c r="J66" s="25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/>
      <c r="J67" s="25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8">
        <f>IF($A$79&gt;=6,VLOOKUP($F$78,$X$3:$AC$38,$A$79-4),VLOOKUP($A$78,$X$3:$AC$38,$A$79+1))</f>
        <v>0.51768</v>
      </c>
      <c r="C80" s="78"/>
      <c r="D80" s="78"/>
      <c r="E80" s="78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8">
        <f>IF($A$79&gt;=6,VLOOKUP($F$78,$Y$58:$AD$97,$A$79-4),VLOOKUP($A$78,$Y$58:$AD$97,$A$79+1))</f>
        <v>1.03973</v>
      </c>
      <c r="C81" s="78"/>
      <c r="D81" s="78"/>
      <c r="E81" s="78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9">
        <f>B81/V6</f>
        <v>0.037673398223402405</v>
      </c>
      <c r="C83" s="79"/>
      <c r="D83" s="79"/>
      <c r="E83" s="79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0">
        <f>V4-(B80/B83)</f>
        <v>39.47815070484159</v>
      </c>
      <c r="C84" s="79"/>
      <c r="D84" s="79"/>
      <c r="E84" s="79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70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70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0"/>
      <c r="J93" s="70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0"/>
      <c r="J94" s="70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2020-06-09T03:48:43Z</dcterms:modified>
  <cp:category/>
  <cp:version/>
  <cp:contentType/>
  <cp:contentStatus/>
</cp:coreProperties>
</file>