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I.14" sheetId="1" r:id="rId1"/>
    <sheet name="ปริมาณน้ำสูงสุด" sheetId="2" r:id="rId2"/>
    <sheet name="ปริมาณน้ำต่ำสุด" sheetId="3" r:id="rId3"/>
    <sheet name="Data I.14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<sst xmlns="http://schemas.openxmlformats.org/spreadsheetml/2006/main" count="41" uniqueCount="21">
  <si>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>ปริมาณน้ำรายปี</t>
  </si>
  <si>
    <t xml:space="preserve"> </t>
  </si>
  <si>
    <t>สถานี : I.14  น้ำอิง อ.ขุนตาล จ.เชียงราย</t>
  </si>
  <si>
    <t>พื้นที่รับน้ำ  6155  ตร.กม.</t>
  </si>
  <si>
    <t>ตลิ่งฝั่งซ้าย 362.06 ม.(ร.ท.ก.)   ตลิ่งฝั่งขวา 360.81 ม.(ร.ท.ก.)   ท้องน้ำ  351.329 ม.(ร.ท.ก.) ศูนย์เสาระดับน้ำ 351.430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</si>
  <si>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</si>
  <si>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</si>
  <si>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</si>
  <si>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</si>
  <si>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</si>
  <si>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</si>
  <si>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</si>
  <si>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</si>
  <si>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</si>
  <si>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</si>
  <si>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</si>
  <si>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</si>
  <si>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</si>
  <si>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</si>
  <si>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4 ต.ค</t>
  </si>
  <si>
    <r>
      <t>หมายเหตุ</t>
    </r>
    <r>
      <rPr>
        <sz val="14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</si>
</sst>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0.000_)"/>
    <numFmt numFmtId="241" formatCode="d\ \ด\ด\ด"/>
    <numFmt numFmtId="242" formatCode="0.000"/>
    <numFmt numFmtId="243" formatCode="d\ mmm"/>
    <numFmt numFmtId="244" formatCode="#,##0_ ;\-#,##0\ "/>
    <numFmt numFmtId="245" formatCode="bbbb"/>
    <numFmt numFmtId="246" formatCode="mmm\-yyyy"/>
    <numFmt numFmtId="247" formatCode="#,##0.0_ ;\-#,##0.0\ "/>
    <numFmt numFmtId="248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2">
    <xf numFmtId="233" fontId="0" fillId="0" borderId="0" xfId="0" applyAlignment="1">
      <alignment/>
    </xf>
    <xf numFmtId="0" fontId="0" fillId="0" borderId="0" xfId="46" applyFont="1">
      <alignment/>
      <protection/>
    </xf>
    <xf numFmtId="2" fontId="31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32" fillId="0" borderId="0" xfId="46" applyFont="1" applyAlignment="1">
      <alignment horizontal="left"/>
      <protection/>
    </xf>
    <xf numFmtId="2" fontId="33" fillId="0" borderId="0" xfId="46" applyNumberFormat="1" applyFont="1">
      <alignment/>
      <protection/>
    </xf>
    <xf numFmtId="241" fontId="33" fillId="0" borderId="0" xfId="46" applyNumberFormat="1" applyFont="1" applyAlignment="1">
      <alignment horizontal="right"/>
      <protection/>
    </xf>
    <xf numFmtId="241" fontId="33" fillId="0" borderId="0" xfId="46" applyNumberFormat="1" applyFont="1">
      <alignment/>
      <protection/>
    </xf>
    <xf numFmtId="2" fontId="33" fillId="0" borderId="0" xfId="46" applyNumberFormat="1" applyFont="1" applyAlignment="1">
      <alignment horizontal="right"/>
      <protection/>
    </xf>
    <xf numFmtId="2" fontId="32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33" fillId="0" borderId="0" xfId="46" applyFont="1" applyAlignment="1">
      <alignment horizontal="left"/>
      <protection/>
    </xf>
    <xf numFmtId="2" fontId="33" fillId="0" borderId="0" xfId="46" applyNumberFormat="1" applyFont="1" applyAlignment="1">
      <alignment horizontal="left"/>
      <protection/>
    </xf>
    <xf numFmtId="2" fontId="33" fillId="0" borderId="0" xfId="46" applyNumberFormat="1" applyFont="1" applyAlignment="1">
      <alignment horizontal="center"/>
      <protection/>
    </xf>
    <xf numFmtId="241" fontId="33" fillId="0" borderId="0" xfId="46" applyNumberFormat="1" applyFont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2" fontId="0" fillId="0" borderId="11" xfId="46" applyNumberFormat="1" applyFont="1" applyBorder="1" applyAlignment="1">
      <alignment horizontal="centerContinuous"/>
      <protection/>
    </xf>
    <xf numFmtId="241" fontId="34" fillId="0" borderId="11" xfId="46" applyNumberFormat="1" applyFont="1" applyBorder="1" applyAlignment="1">
      <alignment horizontal="centerContinuous"/>
      <protection/>
    </xf>
    <xf numFmtId="2" fontId="34" fillId="0" borderId="11" xfId="46" applyNumberFormat="1" applyFont="1" applyBorder="1" applyAlignment="1">
      <alignment horizontal="centerContinuous"/>
      <protection/>
    </xf>
    <xf numFmtId="241" fontId="34" fillId="0" borderId="12" xfId="46" applyNumberFormat="1" applyFont="1" applyBorder="1" applyAlignment="1">
      <alignment horizontal="centerContinuous"/>
      <protection/>
    </xf>
    <xf numFmtId="2" fontId="0" fillId="0" borderId="12" xfId="46" applyNumberFormat="1" applyFont="1" applyBorder="1" applyAlignment="1">
      <alignment horizontal="centerContinuous"/>
      <protection/>
    </xf>
    <xf numFmtId="241" fontId="0" fillId="0" borderId="11" xfId="46" applyNumberFormat="1" applyFont="1" applyBorder="1" applyAlignment="1">
      <alignment horizontal="centerContinuous"/>
      <protection/>
    </xf>
    <xf numFmtId="241" fontId="34" fillId="0" borderId="13" xfId="46" applyNumberFormat="1" applyFont="1" applyBorder="1" applyAlignment="1">
      <alignment horizontal="centerContinuous"/>
      <protection/>
    </xf>
    <xf numFmtId="2" fontId="0" fillId="0" borderId="14" xfId="46" applyNumberFormat="1" applyFont="1" applyBorder="1" applyAlignment="1">
      <alignment horizontal="centerContinuous"/>
      <protection/>
    </xf>
    <xf numFmtId="2" fontId="34" fillId="0" borderId="15" xfId="46" applyNumberFormat="1" applyFont="1" applyBorder="1" applyAlignment="1">
      <alignment horizontal="centerContinuous"/>
      <protection/>
    </xf>
    <xf numFmtId="242" fontId="0" fillId="0" borderId="0" xfId="46" applyNumberFormat="1" applyFont="1">
      <alignment/>
      <protection/>
    </xf>
    <xf numFmtId="0" fontId="0" fillId="0" borderId="16" xfId="46" applyFont="1" applyBorder="1" applyAlignment="1">
      <alignment horizontal="center"/>
      <protection/>
    </xf>
    <xf numFmtId="2" fontId="0" fillId="0" borderId="17" xfId="46" applyNumberFormat="1" applyFont="1" applyBorder="1" applyAlignment="1">
      <alignment horizontal="centerContinuous"/>
      <protection/>
    </xf>
    <xf numFmtId="2" fontId="0" fillId="0" borderId="18" xfId="46" applyNumberFormat="1" applyFont="1" applyBorder="1" applyAlignment="1">
      <alignment horizontal="centerContinuous"/>
      <protection/>
    </xf>
    <xf numFmtId="241" fontId="0" fillId="0" borderId="17" xfId="46" applyNumberFormat="1" applyFont="1" applyBorder="1" applyAlignment="1">
      <alignment horizontal="centerContinuous"/>
      <protection/>
    </xf>
    <xf numFmtId="241" fontId="0" fillId="0" borderId="19" xfId="46" applyNumberFormat="1" applyFont="1" applyBorder="1" applyAlignment="1">
      <alignment horizontal="centerContinuous"/>
      <protection/>
    </xf>
    <xf numFmtId="2" fontId="0" fillId="0" borderId="16" xfId="46" applyNumberFormat="1" applyFont="1" applyBorder="1" applyAlignment="1">
      <alignment horizontal="center"/>
      <protection/>
    </xf>
    <xf numFmtId="2" fontId="34" fillId="0" borderId="20" xfId="46" applyNumberFormat="1" applyFont="1" applyBorder="1" applyAlignment="1">
      <alignment horizontal="center"/>
      <protection/>
    </xf>
    <xf numFmtId="241" fontId="34" fillId="0" borderId="20" xfId="46" applyNumberFormat="1" applyFont="1" applyBorder="1" applyAlignment="1">
      <alignment horizontal="center"/>
      <protection/>
    </xf>
    <xf numFmtId="241" fontId="34" fillId="0" borderId="16" xfId="46" applyNumberFormat="1" applyFont="1" applyBorder="1" applyAlignment="1">
      <alignment horizontal="center"/>
      <protection/>
    </xf>
    <xf numFmtId="0" fontId="0" fillId="0" borderId="19" xfId="46" applyFont="1" applyBorder="1">
      <alignment/>
      <protection/>
    </xf>
    <xf numFmtId="2" fontId="34" fillId="0" borderId="17" xfId="46" applyNumberFormat="1" applyFont="1" applyBorder="1" applyAlignment="1">
      <alignment horizontal="center"/>
      <protection/>
    </xf>
    <xf numFmtId="241" fontId="34" fillId="0" borderId="17" xfId="46" applyNumberFormat="1" applyFont="1" applyBorder="1" applyAlignment="1">
      <alignment horizontal="center"/>
      <protection/>
    </xf>
    <xf numFmtId="241" fontId="34" fillId="0" borderId="19" xfId="46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3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3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34" fillId="0" borderId="0" xfId="46" applyFont="1">
      <alignment/>
      <protection/>
    </xf>
    <xf numFmtId="2" fontId="34" fillId="0" borderId="0" xfId="46" applyNumberFormat="1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43" fontId="0" fillId="0" borderId="27" xfId="46" applyNumberFormat="1" applyFont="1" applyBorder="1" applyAlignment="1">
      <alignment horizontal="right"/>
      <protection/>
    </xf>
    <xf numFmtId="2" fontId="35" fillId="0" borderId="0" xfId="46" applyNumberFormat="1" applyFont="1">
      <alignment/>
      <protection/>
    </xf>
    <xf numFmtId="2" fontId="0" fillId="0" borderId="0" xfId="46" applyNumberFormat="1" applyFont="1" applyBorder="1">
      <alignment/>
      <protection/>
    </xf>
    <xf numFmtId="0" fontId="0" fillId="0" borderId="0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8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43" fontId="0" fillId="0" borderId="23" xfId="46" applyNumberFormat="1" applyFont="1" applyBorder="1">
      <alignment/>
      <protection/>
    </xf>
    <xf numFmtId="243" fontId="0" fillId="0" borderId="27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43" fontId="0" fillId="0" borderId="23" xfId="46" applyNumberFormat="1" applyFont="1" applyBorder="1" applyAlignment="1">
      <alignment horizontal="center"/>
      <protection/>
    </xf>
    <xf numFmtId="243" fontId="0" fillId="0" borderId="27" xfId="46" applyNumberFormat="1" applyFont="1" applyBorder="1" applyAlignment="1">
      <alignment horizontal="center"/>
      <protection/>
    </xf>
    <xf numFmtId="2" fontId="0" fillId="0" borderId="27" xfId="46" applyNumberFormat="1" applyFont="1" applyBorder="1" applyAlignment="1">
      <alignment horizontal="center"/>
      <protection/>
    </xf>
    <xf numFmtId="243" fontId="36" fillId="0" borderId="23" xfId="46" applyNumberFormat="1" applyFont="1" applyBorder="1">
      <alignment/>
      <protection/>
    </xf>
    <xf numFmtId="241" fontId="0" fillId="0" borderId="27" xfId="46" applyNumberFormat="1" applyFont="1" applyBorder="1">
      <alignment/>
      <protection/>
    </xf>
    <xf numFmtId="241" fontId="0" fillId="0" borderId="23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36" fillId="0" borderId="30" xfId="46" applyNumberFormat="1" applyFont="1" applyBorder="1">
      <alignment/>
      <protection/>
    </xf>
    <xf numFmtId="241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3" xfId="46" applyNumberFormat="1" applyFont="1" applyBorder="1">
      <alignment/>
      <protection/>
    </xf>
    <xf numFmtId="243" fontId="0" fillId="0" borderId="31" xfId="46" applyNumberFormat="1" applyFont="1" applyBorder="1">
      <alignment/>
      <protection/>
    </xf>
    <xf numFmtId="243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243" fontId="0" fillId="0" borderId="0" xfId="46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I1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0875"/>
          <c:y val="-0.010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105"/>
          <c:w val="0.785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I.14'!$A$9:$A$34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'Data I.14'!$Q$9:$Q$34</c:f>
              <c:numCache>
                <c:ptCount val="26"/>
                <c:pt idx="0">
                  <c:v>6.16</c:v>
                </c:pt>
                <c:pt idx="1">
                  <c:v>8.97</c:v>
                </c:pt>
                <c:pt idx="2">
                  <c:v>8.46</c:v>
                </c:pt>
                <c:pt idx="3">
                  <c:v>6.7</c:v>
                </c:pt>
                <c:pt idx="4">
                  <c:v>8.08</c:v>
                </c:pt>
                <c:pt idx="5">
                  <c:v>7.13</c:v>
                </c:pt>
                <c:pt idx="6">
                  <c:v>7.82</c:v>
                </c:pt>
                <c:pt idx="7">
                  <c:v>6.5</c:v>
                </c:pt>
                <c:pt idx="8">
                  <c:v>8.41</c:v>
                </c:pt>
                <c:pt idx="9">
                  <c:v>8.15</c:v>
                </c:pt>
                <c:pt idx="10">
                  <c:v>8.03</c:v>
                </c:pt>
                <c:pt idx="11">
                  <c:v>8.54</c:v>
                </c:pt>
                <c:pt idx="12">
                  <c:v>8.120000000000005</c:v>
                </c:pt>
                <c:pt idx="13">
                  <c:v>7.519999999999982</c:v>
                </c:pt>
                <c:pt idx="14">
                  <c:v>6.980000000000018</c:v>
                </c:pt>
                <c:pt idx="15">
                  <c:v>8</c:v>
                </c:pt>
                <c:pt idx="16">
                  <c:v>5.050000000000011</c:v>
                </c:pt>
                <c:pt idx="17">
                  <c:v>8.329999999999984</c:v>
                </c:pt>
                <c:pt idx="18">
                  <c:v>8.300000000000011</c:v>
                </c:pt>
                <c:pt idx="19">
                  <c:v>5.759999999999991</c:v>
                </c:pt>
                <c:pt idx="20">
                  <c:v>6.800000000000011</c:v>
                </c:pt>
                <c:pt idx="21">
                  <c:v>7.25</c:v>
                </c:pt>
                <c:pt idx="22">
                  <c:v>4.550000000000011</c:v>
                </c:pt>
                <c:pt idx="23">
                  <c:v>6.980000000000018</c:v>
                </c:pt>
                <c:pt idx="24">
                  <c:v>7.5</c:v>
                </c:pt>
                <c:pt idx="25">
                  <c:v>7.55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I.14'!$A$9:$A$34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'Data I.14'!$T$9:$T$34</c:f>
              <c:numCache>
                <c:ptCount val="26"/>
                <c:pt idx="0">
                  <c:v>0.38</c:v>
                </c:pt>
                <c:pt idx="1">
                  <c:v>0.51</c:v>
                </c:pt>
                <c:pt idx="2">
                  <c:v>0.99</c:v>
                </c:pt>
                <c:pt idx="3">
                  <c:v>0.78</c:v>
                </c:pt>
                <c:pt idx="4">
                  <c:v>0.61</c:v>
                </c:pt>
                <c:pt idx="5">
                  <c:v>0.7</c:v>
                </c:pt>
                <c:pt idx="6">
                  <c:v>0.95</c:v>
                </c:pt>
                <c:pt idx="7">
                  <c:v>0.49</c:v>
                </c:pt>
                <c:pt idx="8">
                  <c:v>0.55</c:v>
                </c:pt>
                <c:pt idx="9">
                  <c:v>0.56</c:v>
                </c:pt>
                <c:pt idx="10">
                  <c:v>0.5</c:v>
                </c:pt>
                <c:pt idx="11">
                  <c:v>0.3</c:v>
                </c:pt>
                <c:pt idx="12">
                  <c:v>0.7699999999999818</c:v>
                </c:pt>
                <c:pt idx="13">
                  <c:v>0.9599999999999795</c:v>
                </c:pt>
                <c:pt idx="14">
                  <c:v>1</c:v>
                </c:pt>
                <c:pt idx="15">
                  <c:v>1.2099999999999795</c:v>
                </c:pt>
                <c:pt idx="16">
                  <c:v>0.7799999999999727</c:v>
                </c:pt>
                <c:pt idx="17">
                  <c:v>0.8990000000000009</c:v>
                </c:pt>
                <c:pt idx="18">
                  <c:v>1.058999999999969</c:v>
                </c:pt>
                <c:pt idx="19">
                  <c:v>1.089999999999975</c:v>
                </c:pt>
                <c:pt idx="20">
                  <c:v>0.4900000000000091</c:v>
                </c:pt>
                <c:pt idx="21">
                  <c:v>0.3499999999999659</c:v>
                </c:pt>
                <c:pt idx="22">
                  <c:v>0.5</c:v>
                </c:pt>
                <c:pt idx="23">
                  <c:v>0.5699999999999932</c:v>
                </c:pt>
                <c:pt idx="24">
                  <c:v>0.3199999999999932</c:v>
                </c:pt>
                <c:pt idx="25">
                  <c:v>0.32</c:v>
                </c:pt>
              </c:numCache>
            </c:numRef>
          </c:val>
        </c:ser>
        <c:overlap val="100"/>
        <c:gapWidth val="50"/>
        <c:axId val="1123454"/>
        <c:axId val="10111087"/>
      </c:barChart>
      <c:catAx>
        <c:axId val="112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0111087"/>
        <c:crosses val="autoZero"/>
        <c:auto val="1"/>
        <c:lblOffset val="100"/>
        <c:tickLblSkip val="1"/>
        <c:noMultiLvlLbl val="0"/>
      </c:catAx>
      <c:valAx>
        <c:axId val="10111087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123454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7125"/>
          <c:w val="0.82475"/>
          <c:h val="0.705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I.14'!$A$9:$A$34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'Data I.14'!$C$9:$C$34</c:f>
              <c:numCache>
                <c:ptCount val="26"/>
                <c:pt idx="0">
                  <c:v>236.2</c:v>
                </c:pt>
                <c:pt idx="1">
                  <c:v>833.2</c:v>
                </c:pt>
                <c:pt idx="2">
                  <c:v>649.6</c:v>
                </c:pt>
                <c:pt idx="3">
                  <c:v>298</c:v>
                </c:pt>
                <c:pt idx="4">
                  <c:v>468.2</c:v>
                </c:pt>
                <c:pt idx="5">
                  <c:v>306.1</c:v>
                </c:pt>
                <c:pt idx="6">
                  <c:v>403.4</c:v>
                </c:pt>
                <c:pt idx="7">
                  <c:v>238</c:v>
                </c:pt>
                <c:pt idx="8">
                  <c:v>563.9</c:v>
                </c:pt>
                <c:pt idx="9">
                  <c:v>546.5</c:v>
                </c:pt>
                <c:pt idx="10">
                  <c:v>490.3</c:v>
                </c:pt>
                <c:pt idx="11">
                  <c:v>597.4</c:v>
                </c:pt>
                <c:pt idx="12">
                  <c:v>482.5</c:v>
                </c:pt>
                <c:pt idx="13">
                  <c:v>323.25</c:v>
                </c:pt>
                <c:pt idx="14">
                  <c:v>277.7</c:v>
                </c:pt>
                <c:pt idx="15">
                  <c:v>403.4</c:v>
                </c:pt>
                <c:pt idx="16">
                  <c:v>250.8</c:v>
                </c:pt>
                <c:pt idx="17">
                  <c:v>494</c:v>
                </c:pt>
                <c:pt idx="18">
                  <c:v>456</c:v>
                </c:pt>
                <c:pt idx="19">
                  <c:v>280.25</c:v>
                </c:pt>
                <c:pt idx="20">
                  <c:v>303.8</c:v>
                </c:pt>
                <c:pt idx="21">
                  <c:v>352.96</c:v>
                </c:pt>
                <c:pt idx="22">
                  <c:v>185.76</c:v>
                </c:pt>
                <c:pt idx="23">
                  <c:v>314.15</c:v>
                </c:pt>
                <c:pt idx="24">
                  <c:v>375.5</c:v>
                </c:pt>
                <c:pt idx="25">
                  <c:v>389.6</c:v>
                </c:pt>
              </c:numCache>
            </c:numRef>
          </c:val>
        </c:ser>
        <c:gapWidth val="50"/>
        <c:axId val="23890920"/>
        <c:axId val="13691689"/>
      </c:barChart>
      <c:catAx>
        <c:axId val="23890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3691689"/>
        <c:crosses val="autoZero"/>
        <c:auto val="1"/>
        <c:lblOffset val="100"/>
        <c:tickLblSkip val="1"/>
        <c:noMultiLvlLbl val="0"/>
      </c:catAx>
      <c:valAx>
        <c:axId val="13691689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3890920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7125"/>
          <c:w val="0.8245"/>
          <c:h val="0.70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I.14'!$A$9:$A$34</c:f>
              <c:numCache>
                <c:ptCount val="26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</c:numCache>
            </c:numRef>
          </c:cat>
          <c:val>
            <c:numRef>
              <c:f>'Data I.14'!$I$9:$I$34</c:f>
              <c:numCache>
                <c:ptCount val="26"/>
                <c:pt idx="0">
                  <c:v>0.84</c:v>
                </c:pt>
                <c:pt idx="1">
                  <c:v>0.9</c:v>
                </c:pt>
                <c:pt idx="2">
                  <c:v>1.9</c:v>
                </c:pt>
                <c:pt idx="3">
                  <c:v>1.1</c:v>
                </c:pt>
                <c:pt idx="4">
                  <c:v>0.44</c:v>
                </c:pt>
                <c:pt idx="5">
                  <c:v>0.82</c:v>
                </c:pt>
                <c:pt idx="6">
                  <c:v>3.28</c:v>
                </c:pt>
                <c:pt idx="7">
                  <c:v>0.63</c:v>
                </c:pt>
                <c:pt idx="8">
                  <c:v>1.05</c:v>
                </c:pt>
                <c:pt idx="9">
                  <c:v>4</c:v>
                </c:pt>
                <c:pt idx="10">
                  <c:v>1.85</c:v>
                </c:pt>
                <c:pt idx="11">
                  <c:v>0.4</c:v>
                </c:pt>
                <c:pt idx="12">
                  <c:v>4.96</c:v>
                </c:pt>
                <c:pt idx="13">
                  <c:v>0.94</c:v>
                </c:pt>
                <c:pt idx="14">
                  <c:v>0.83</c:v>
                </c:pt>
                <c:pt idx="15">
                  <c:v>3.22</c:v>
                </c:pt>
                <c:pt idx="16">
                  <c:v>0.32</c:v>
                </c:pt>
                <c:pt idx="17">
                  <c:v>0.32</c:v>
                </c:pt>
                <c:pt idx="18">
                  <c:v>2.9</c:v>
                </c:pt>
                <c:pt idx="19">
                  <c:v>0.08</c:v>
                </c:pt>
                <c:pt idx="20">
                  <c:v>0</c:v>
                </c:pt>
                <c:pt idx="21">
                  <c:v>0</c:v>
                </c:pt>
                <c:pt idx="22">
                  <c:v>0.03</c:v>
                </c:pt>
                <c:pt idx="23">
                  <c:v>0</c:v>
                </c:pt>
                <c:pt idx="24">
                  <c:v>0</c:v>
                </c:pt>
                <c:pt idx="25">
                  <c:v>0.05</c:v>
                </c:pt>
              </c:numCache>
            </c:numRef>
          </c:val>
        </c:ser>
        <c:gapWidth val="50"/>
        <c:axId val="56116338"/>
        <c:axId val="35284995"/>
      </c:barChart>
      <c:catAx>
        <c:axId val="56116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284995"/>
        <c:crosses val="autoZero"/>
        <c:auto val="1"/>
        <c:lblOffset val="100"/>
        <c:tickLblSkip val="1"/>
        <c:noMultiLvlLbl val="0"/>
      </c:catAx>
      <c:valAx>
        <c:axId val="3528499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6116338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workbookViewId="0" topLeftCell="A25">
      <selection activeCell="V41" sqref="V41"/>
    </sheetView>
  </sheetViews>
  <sheetFormatPr defaultColWidth="9.33203125" defaultRowHeight="21"/>
  <cols>
    <col min="1" max="1" width="5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6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83203125" style="6" customWidth="1"/>
    <col min="15" max="15" width="6.83203125" style="6" customWidth="1"/>
    <col min="16" max="16" width="9.33203125" style="1" customWidth="1"/>
    <col min="17" max="17" width="16.83203125" style="1" bestFit="1" customWidth="1"/>
    <col min="18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AM3" s="18">
        <v>34313</v>
      </c>
      <c r="AN3" s="19">
        <v>1097.99</v>
      </c>
    </row>
    <row r="4" spans="1:40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AM4" s="18">
        <v>34679</v>
      </c>
      <c r="AN4" s="19">
        <v>4233.7</v>
      </c>
    </row>
    <row r="5" spans="1:40" ht="21">
      <c r="A5" s="24"/>
      <c r="B5" s="25" t="s">
        <v>5</v>
      </c>
      <c r="C5" s="25"/>
      <c r="D5" s="26"/>
      <c r="E5" s="27"/>
      <c r="F5" s="27"/>
      <c r="G5" s="28"/>
      <c r="H5" s="29" t="s">
        <v>6</v>
      </c>
      <c r="I5" s="27"/>
      <c r="J5" s="30"/>
      <c r="K5" s="27"/>
      <c r="L5" s="27"/>
      <c r="M5" s="31"/>
      <c r="N5" s="32" t="s">
        <v>7</v>
      </c>
      <c r="O5" s="33"/>
      <c r="Q5" s="34">
        <v>351.43</v>
      </c>
      <c r="AM5" s="18">
        <v>35045</v>
      </c>
      <c r="AN5" s="19">
        <v>3203.23</v>
      </c>
    </row>
    <row r="6" spans="1:40" ht="21">
      <c r="A6" s="35" t="s">
        <v>8</v>
      </c>
      <c r="B6" s="36" t="s">
        <v>9</v>
      </c>
      <c r="C6" s="37"/>
      <c r="D6" s="38"/>
      <c r="E6" s="36" t="s">
        <v>10</v>
      </c>
      <c r="F6" s="36"/>
      <c r="G6" s="38"/>
      <c r="H6" s="36" t="s">
        <v>9</v>
      </c>
      <c r="I6" s="36"/>
      <c r="J6" s="38"/>
      <c r="K6" s="36" t="s">
        <v>10</v>
      </c>
      <c r="L6" s="36"/>
      <c r="M6" s="39"/>
      <c r="N6" s="36" t="s">
        <v>1</v>
      </c>
      <c r="O6" s="36"/>
      <c r="AM6" s="18">
        <v>35411</v>
      </c>
      <c r="AN6" s="19">
        <v>1870.453</v>
      </c>
    </row>
    <row r="7" spans="1:40" s="6" customFormat="1" ht="21">
      <c r="A7" s="40" t="s">
        <v>11</v>
      </c>
      <c r="B7" s="41" t="s">
        <v>12</v>
      </c>
      <c r="C7" s="41" t="s">
        <v>13</v>
      </c>
      <c r="D7" s="42" t="s">
        <v>14</v>
      </c>
      <c r="E7" s="41" t="s">
        <v>12</v>
      </c>
      <c r="F7" s="41" t="s">
        <v>13</v>
      </c>
      <c r="G7" s="42" t="s">
        <v>14</v>
      </c>
      <c r="H7" s="41" t="s">
        <v>12</v>
      </c>
      <c r="I7" s="41" t="s">
        <v>13</v>
      </c>
      <c r="J7" s="42" t="s">
        <v>14</v>
      </c>
      <c r="K7" s="41" t="s">
        <v>12</v>
      </c>
      <c r="L7" s="41" t="s">
        <v>13</v>
      </c>
      <c r="M7" s="43" t="s">
        <v>14</v>
      </c>
      <c r="N7" s="41" t="s">
        <v>13</v>
      </c>
      <c r="O7" s="41" t="s">
        <v>15</v>
      </c>
      <c r="AM7" s="18">
        <v>35777</v>
      </c>
      <c r="AN7" s="19">
        <v>2249.468</v>
      </c>
    </row>
    <row r="8" spans="1:40" ht="21">
      <c r="A8" s="44"/>
      <c r="B8" s="45" t="s">
        <v>16</v>
      </c>
      <c r="C8" s="45" t="s">
        <v>17</v>
      </c>
      <c r="D8" s="46"/>
      <c r="E8" s="45" t="s">
        <v>16</v>
      </c>
      <c r="F8" s="45" t="s">
        <v>17</v>
      </c>
      <c r="G8" s="46"/>
      <c r="H8" s="45" t="s">
        <v>16</v>
      </c>
      <c r="I8" s="45" t="s">
        <v>17</v>
      </c>
      <c r="J8" s="46"/>
      <c r="K8" s="45" t="s">
        <v>16</v>
      </c>
      <c r="L8" s="45" t="s">
        <v>17</v>
      </c>
      <c r="M8" s="47"/>
      <c r="N8" s="45" t="s">
        <v>18</v>
      </c>
      <c r="O8" s="45" t="s">
        <v>17</v>
      </c>
      <c r="AM8" s="18">
        <v>36143</v>
      </c>
      <c r="AN8" s="19">
        <v>1217.041</v>
      </c>
    </row>
    <row r="9" spans="1:40" ht="18" customHeight="1">
      <c r="A9" s="48">
        <v>2536</v>
      </c>
      <c r="B9" s="49">
        <f aca="true" t="shared" si="0" ref="B9:B20">$Q$5+Q9</f>
        <v>357.59000000000003</v>
      </c>
      <c r="C9" s="50">
        <v>236.2</v>
      </c>
      <c r="D9" s="51">
        <v>35628</v>
      </c>
      <c r="E9" s="52">
        <f aca="true" t="shared" si="1" ref="E9:E20">$Q$5+R9</f>
        <v>357.56</v>
      </c>
      <c r="F9" s="53">
        <v>234.1</v>
      </c>
      <c r="G9" s="54">
        <v>35628</v>
      </c>
      <c r="H9" s="49">
        <f aca="true" t="shared" si="2" ref="H9:H20">$Q$5+T9</f>
        <v>351.81</v>
      </c>
      <c r="I9" s="50">
        <v>0.84</v>
      </c>
      <c r="J9" s="51">
        <v>36234</v>
      </c>
      <c r="K9" s="52">
        <f aca="true" t="shared" si="3" ref="K9:K20">$Q$5+U9</f>
        <v>351.81</v>
      </c>
      <c r="L9" s="53">
        <v>0.84</v>
      </c>
      <c r="M9" s="54">
        <v>35534</v>
      </c>
      <c r="N9" s="49">
        <v>1097.99</v>
      </c>
      <c r="O9" s="55">
        <v>34.82</v>
      </c>
      <c r="P9" s="56"/>
      <c r="Q9" s="57">
        <v>6.16</v>
      </c>
      <c r="R9" s="56">
        <v>6.13</v>
      </c>
      <c r="S9" s="56"/>
      <c r="T9" s="57">
        <v>0.38</v>
      </c>
      <c r="U9" s="57">
        <v>0.38</v>
      </c>
      <c r="V9" s="56"/>
      <c r="AM9" s="18">
        <v>36509</v>
      </c>
      <c r="AN9" s="19">
        <v>2187.96</v>
      </c>
    </row>
    <row r="10" spans="1:40" ht="18" customHeight="1">
      <c r="A10" s="58">
        <v>2537</v>
      </c>
      <c r="B10" s="59">
        <f t="shared" si="0"/>
        <v>360.40000000000003</v>
      </c>
      <c r="C10" s="60">
        <v>833.2</v>
      </c>
      <c r="D10" s="51">
        <v>35673</v>
      </c>
      <c r="E10" s="61">
        <f t="shared" si="1"/>
        <v>360.37</v>
      </c>
      <c r="F10" s="50">
        <v>816.4</v>
      </c>
      <c r="G10" s="62">
        <v>35674</v>
      </c>
      <c r="H10" s="49">
        <f t="shared" si="2"/>
        <v>351.94</v>
      </c>
      <c r="I10" s="50">
        <v>0.9</v>
      </c>
      <c r="J10" s="51">
        <v>36288</v>
      </c>
      <c r="K10" s="61">
        <f t="shared" si="3"/>
        <v>351.94</v>
      </c>
      <c r="L10" s="50">
        <v>0.9</v>
      </c>
      <c r="M10" s="62">
        <v>35558</v>
      </c>
      <c r="N10" s="49">
        <v>4233.7</v>
      </c>
      <c r="O10" s="55">
        <v>134.2</v>
      </c>
      <c r="P10" s="56"/>
      <c r="Q10" s="63">
        <v>8.97</v>
      </c>
      <c r="R10" s="56">
        <v>8.94</v>
      </c>
      <c r="S10" s="56"/>
      <c r="T10" s="57">
        <v>0.51</v>
      </c>
      <c r="U10" s="57">
        <v>0.51</v>
      </c>
      <c r="V10" s="56"/>
      <c r="AM10" s="18">
        <v>36875</v>
      </c>
      <c r="AN10" s="19">
        <v>1580.596</v>
      </c>
    </row>
    <row r="11" spans="1:40" ht="18" customHeight="1">
      <c r="A11" s="58">
        <v>2538</v>
      </c>
      <c r="B11" s="49">
        <f t="shared" si="0"/>
        <v>359.89</v>
      </c>
      <c r="C11" s="50">
        <v>649.6</v>
      </c>
      <c r="D11" s="51">
        <v>35677</v>
      </c>
      <c r="E11" s="61">
        <f t="shared" si="1"/>
        <v>359.89</v>
      </c>
      <c r="F11" s="50">
        <v>649.6</v>
      </c>
      <c r="G11" s="62">
        <v>35677</v>
      </c>
      <c r="H11" s="49">
        <f t="shared" si="2"/>
        <v>352.42</v>
      </c>
      <c r="I11" s="50">
        <v>1.9</v>
      </c>
      <c r="J11" s="51">
        <v>36246</v>
      </c>
      <c r="K11" s="61">
        <f t="shared" si="3"/>
        <v>352.42</v>
      </c>
      <c r="L11" s="50">
        <v>1.9</v>
      </c>
      <c r="M11" s="62">
        <v>35546</v>
      </c>
      <c r="N11" s="49">
        <v>3203.23</v>
      </c>
      <c r="O11" s="55">
        <v>101.3</v>
      </c>
      <c r="P11" s="56"/>
      <c r="Q11" s="57">
        <v>8.46</v>
      </c>
      <c r="R11" s="56">
        <v>8.46</v>
      </c>
      <c r="S11" s="56"/>
      <c r="T11" s="57">
        <v>0.99</v>
      </c>
      <c r="U11" s="57">
        <v>0.99</v>
      </c>
      <c r="V11" s="56"/>
      <c r="AM11" s="18">
        <v>37241</v>
      </c>
      <c r="AN11" s="19">
        <v>3523.41</v>
      </c>
    </row>
    <row r="12" spans="1:40" ht="18" customHeight="1">
      <c r="A12" s="58">
        <v>2539</v>
      </c>
      <c r="B12" s="49">
        <f t="shared" si="0"/>
        <v>358.13</v>
      </c>
      <c r="C12" s="50">
        <v>298</v>
      </c>
      <c r="D12" s="51">
        <v>35663</v>
      </c>
      <c r="E12" s="61">
        <f t="shared" si="1"/>
        <v>358.12</v>
      </c>
      <c r="F12" s="50">
        <v>297.2</v>
      </c>
      <c r="G12" s="62">
        <v>35669</v>
      </c>
      <c r="H12" s="49">
        <f t="shared" si="2"/>
        <v>352.21</v>
      </c>
      <c r="I12" s="50">
        <v>1.1</v>
      </c>
      <c r="J12" s="51">
        <v>36229</v>
      </c>
      <c r="K12" s="61">
        <f t="shared" si="3"/>
        <v>352.21</v>
      </c>
      <c r="L12" s="50">
        <v>1.1</v>
      </c>
      <c r="M12" s="62">
        <v>35499</v>
      </c>
      <c r="N12" s="49">
        <v>1870.453</v>
      </c>
      <c r="O12" s="55">
        <v>59.31</v>
      </c>
      <c r="P12" s="56"/>
      <c r="Q12" s="57">
        <v>6.7</v>
      </c>
      <c r="R12" s="56">
        <v>6.69</v>
      </c>
      <c r="S12" s="56"/>
      <c r="T12" s="57">
        <v>0.78</v>
      </c>
      <c r="U12" s="57">
        <v>0.78</v>
      </c>
      <c r="V12" s="56"/>
      <c r="AM12" s="18">
        <v>37607</v>
      </c>
      <c r="AN12" s="19">
        <v>3423.93</v>
      </c>
    </row>
    <row r="13" spans="1:40" ht="18" customHeight="1">
      <c r="A13" s="58">
        <v>2540</v>
      </c>
      <c r="B13" s="49">
        <f t="shared" si="0"/>
        <v>359.51</v>
      </c>
      <c r="C13" s="50">
        <v>468.2</v>
      </c>
      <c r="D13" s="51">
        <v>36407</v>
      </c>
      <c r="E13" s="61">
        <f t="shared" si="1"/>
        <v>359.51</v>
      </c>
      <c r="F13" s="50">
        <v>468.2</v>
      </c>
      <c r="G13" s="62">
        <v>36407</v>
      </c>
      <c r="H13" s="49">
        <f t="shared" si="2"/>
        <v>352.04</v>
      </c>
      <c r="I13" s="50">
        <v>0.44</v>
      </c>
      <c r="J13" s="51">
        <v>36355</v>
      </c>
      <c r="K13" s="61">
        <f t="shared" si="3"/>
        <v>352.05</v>
      </c>
      <c r="L13" s="50">
        <v>0.48</v>
      </c>
      <c r="M13" s="62">
        <v>36355</v>
      </c>
      <c r="N13" s="49">
        <v>2249.468</v>
      </c>
      <c r="O13" s="55">
        <v>71.33</v>
      </c>
      <c r="P13" s="56"/>
      <c r="Q13" s="57">
        <v>8.08</v>
      </c>
      <c r="R13" s="56">
        <v>8.08</v>
      </c>
      <c r="S13" s="56"/>
      <c r="T13" s="57">
        <v>0.61</v>
      </c>
      <c r="U13" s="57">
        <v>0.62</v>
      </c>
      <c r="V13" s="56"/>
      <c r="AM13" s="18">
        <v>37973</v>
      </c>
      <c r="AN13" s="19">
        <v>2137.97</v>
      </c>
    </row>
    <row r="14" spans="1:40" ht="18" customHeight="1">
      <c r="A14" s="58">
        <v>2541</v>
      </c>
      <c r="B14" s="49">
        <f t="shared" si="0"/>
        <v>358.56</v>
      </c>
      <c r="C14" s="50">
        <v>306.1</v>
      </c>
      <c r="D14" s="51">
        <v>36414</v>
      </c>
      <c r="E14" s="61">
        <f t="shared" si="1"/>
        <v>358.55</v>
      </c>
      <c r="F14" s="50">
        <v>305.4</v>
      </c>
      <c r="G14" s="62">
        <v>36414</v>
      </c>
      <c r="H14" s="49">
        <f t="shared" si="2"/>
        <v>352.13</v>
      </c>
      <c r="I14" s="50">
        <v>0.82</v>
      </c>
      <c r="J14" s="51">
        <v>36971</v>
      </c>
      <c r="K14" s="61">
        <f t="shared" si="3"/>
        <v>352.15000000000003</v>
      </c>
      <c r="L14" s="50">
        <v>0.58</v>
      </c>
      <c r="M14" s="62">
        <v>35510</v>
      </c>
      <c r="N14" s="49">
        <v>1217.041</v>
      </c>
      <c r="O14" s="55">
        <v>38.59</v>
      </c>
      <c r="P14" s="56"/>
      <c r="Q14" s="57">
        <v>7.13</v>
      </c>
      <c r="R14" s="56">
        <v>7.12</v>
      </c>
      <c r="S14" s="56"/>
      <c r="T14" s="57">
        <v>0.7</v>
      </c>
      <c r="U14" s="57">
        <v>0.72</v>
      </c>
      <c r="V14" s="56"/>
      <c r="AM14" s="18">
        <v>38339</v>
      </c>
      <c r="AN14" s="19">
        <v>3491.8</v>
      </c>
    </row>
    <row r="15" spans="1:40" ht="18" customHeight="1">
      <c r="A15" s="58">
        <v>2542</v>
      </c>
      <c r="B15" s="49">
        <f t="shared" si="0"/>
        <v>359.25</v>
      </c>
      <c r="C15" s="50">
        <v>403.4</v>
      </c>
      <c r="D15" s="51" t="s">
        <v>19</v>
      </c>
      <c r="E15" s="61">
        <f t="shared" si="1"/>
        <v>359.21</v>
      </c>
      <c r="F15" s="50">
        <v>403.4</v>
      </c>
      <c r="G15" s="62">
        <v>37169</v>
      </c>
      <c r="H15" s="49">
        <f t="shared" si="2"/>
        <v>352.38</v>
      </c>
      <c r="I15" s="50">
        <v>3.28</v>
      </c>
      <c r="J15" s="51">
        <v>36973</v>
      </c>
      <c r="K15" s="61">
        <f t="shared" si="3"/>
        <v>352.38</v>
      </c>
      <c r="L15" s="50">
        <v>3.28</v>
      </c>
      <c r="M15" s="62">
        <v>36973</v>
      </c>
      <c r="N15" s="49">
        <v>2187.96</v>
      </c>
      <c r="O15" s="55">
        <v>69.19</v>
      </c>
      <c r="Q15" s="57">
        <v>7.82</v>
      </c>
      <c r="R15" s="56">
        <v>7.78</v>
      </c>
      <c r="S15" s="56"/>
      <c r="T15" s="57">
        <v>0.95</v>
      </c>
      <c r="U15" s="57">
        <v>0.95</v>
      </c>
      <c r="V15" s="56"/>
      <c r="AM15" s="18">
        <v>38705</v>
      </c>
      <c r="AN15" s="19">
        <v>3036.8381759999997</v>
      </c>
    </row>
    <row r="16" spans="1:40" ht="18" customHeight="1">
      <c r="A16" s="58">
        <v>2543</v>
      </c>
      <c r="B16" s="49">
        <f t="shared" si="0"/>
        <v>357.93</v>
      </c>
      <c r="C16" s="50">
        <v>238</v>
      </c>
      <c r="D16" s="51">
        <v>37096</v>
      </c>
      <c r="E16" s="61">
        <f t="shared" si="1"/>
        <v>357.92</v>
      </c>
      <c r="F16" s="50">
        <v>237.5</v>
      </c>
      <c r="G16" s="62">
        <v>37096</v>
      </c>
      <c r="H16" s="49">
        <f t="shared" si="2"/>
        <v>351.92</v>
      </c>
      <c r="I16" s="50">
        <v>0.63</v>
      </c>
      <c r="J16" s="51">
        <v>36953</v>
      </c>
      <c r="K16" s="61">
        <f t="shared" si="3"/>
        <v>351.93</v>
      </c>
      <c r="L16" s="50">
        <v>0.7</v>
      </c>
      <c r="M16" s="62">
        <v>36953</v>
      </c>
      <c r="N16" s="49">
        <v>1580.596</v>
      </c>
      <c r="O16" s="55">
        <v>50.12</v>
      </c>
      <c r="Q16" s="57">
        <v>6.5</v>
      </c>
      <c r="R16" s="56">
        <v>6.49</v>
      </c>
      <c r="S16" s="56"/>
      <c r="T16" s="57">
        <v>0.49</v>
      </c>
      <c r="U16" s="57">
        <v>0.5</v>
      </c>
      <c r="V16" s="56"/>
      <c r="AM16" s="18">
        <v>39071</v>
      </c>
      <c r="AN16" s="19">
        <v>2310.5597760000005</v>
      </c>
    </row>
    <row r="17" spans="1:40" ht="18" customHeight="1">
      <c r="A17" s="58">
        <v>2544</v>
      </c>
      <c r="B17" s="49">
        <f t="shared" si="0"/>
        <v>359.84000000000003</v>
      </c>
      <c r="C17" s="50">
        <v>563.9</v>
      </c>
      <c r="D17" s="51">
        <v>37487</v>
      </c>
      <c r="E17" s="61">
        <f t="shared" si="1"/>
        <v>359.84000000000003</v>
      </c>
      <c r="F17" s="50">
        <v>563.9</v>
      </c>
      <c r="G17" s="62">
        <v>37487</v>
      </c>
      <c r="H17" s="49">
        <f t="shared" si="2"/>
        <v>351.98</v>
      </c>
      <c r="I17" s="50">
        <v>1.05</v>
      </c>
      <c r="J17" s="51">
        <v>37377</v>
      </c>
      <c r="K17" s="61">
        <f t="shared" si="3"/>
        <v>352</v>
      </c>
      <c r="L17" s="50">
        <v>1.2</v>
      </c>
      <c r="M17" s="62">
        <v>37376</v>
      </c>
      <c r="N17" s="49">
        <v>3523.41</v>
      </c>
      <c r="O17" s="55">
        <v>111.7</v>
      </c>
      <c r="Q17" s="57">
        <v>8.41</v>
      </c>
      <c r="R17" s="56">
        <v>8.41</v>
      </c>
      <c r="S17" s="56"/>
      <c r="T17" s="57">
        <v>0.55</v>
      </c>
      <c r="U17" s="57">
        <v>0.57</v>
      </c>
      <c r="V17" s="56"/>
      <c r="AM17" s="18">
        <v>39437</v>
      </c>
      <c r="AN17" s="19">
        <v>1327.75</v>
      </c>
    </row>
    <row r="18" spans="1:40" ht="18" customHeight="1">
      <c r="A18" s="58">
        <v>2545</v>
      </c>
      <c r="B18" s="49">
        <f t="shared" si="0"/>
        <v>359.58</v>
      </c>
      <c r="C18" s="50">
        <v>546.5</v>
      </c>
      <c r="D18" s="51">
        <v>37520</v>
      </c>
      <c r="E18" s="61">
        <f t="shared" si="1"/>
        <v>359.58</v>
      </c>
      <c r="F18" s="50">
        <v>546.5</v>
      </c>
      <c r="G18" s="62">
        <v>37520</v>
      </c>
      <c r="H18" s="49">
        <f t="shared" si="2"/>
        <v>351.99</v>
      </c>
      <c r="I18" s="50">
        <v>4</v>
      </c>
      <c r="J18" s="51">
        <v>37359</v>
      </c>
      <c r="K18" s="61">
        <f t="shared" si="3"/>
        <v>352</v>
      </c>
      <c r="L18" s="50">
        <v>0.8</v>
      </c>
      <c r="M18" s="62">
        <v>37359</v>
      </c>
      <c r="N18" s="49">
        <v>3423.93</v>
      </c>
      <c r="O18" s="55">
        <v>108.571793121</v>
      </c>
      <c r="Q18" s="57">
        <v>8.15</v>
      </c>
      <c r="R18" s="56">
        <v>8.15</v>
      </c>
      <c r="S18" s="56"/>
      <c r="T18" s="57">
        <v>0.56</v>
      </c>
      <c r="U18" s="57">
        <v>0.57</v>
      </c>
      <c r="V18" s="56"/>
      <c r="AM18" s="18">
        <v>39803</v>
      </c>
      <c r="AN18" s="64">
        <v>2948.93</v>
      </c>
    </row>
    <row r="19" spans="1:40" ht="18" customHeight="1">
      <c r="A19" s="58">
        <v>2546</v>
      </c>
      <c r="B19" s="49">
        <f t="shared" si="0"/>
        <v>359.46</v>
      </c>
      <c r="C19" s="50">
        <v>490.3</v>
      </c>
      <c r="D19" s="51">
        <v>37522</v>
      </c>
      <c r="E19" s="61">
        <f t="shared" si="1"/>
        <v>359.46</v>
      </c>
      <c r="F19" s="50">
        <v>490.3</v>
      </c>
      <c r="G19" s="62">
        <v>37522</v>
      </c>
      <c r="H19" s="49">
        <f t="shared" si="2"/>
        <v>351.93</v>
      </c>
      <c r="I19" s="50">
        <v>1.85</v>
      </c>
      <c r="J19" s="51">
        <v>37388</v>
      </c>
      <c r="K19" s="61">
        <f t="shared" si="3"/>
        <v>351.93</v>
      </c>
      <c r="L19" s="50">
        <v>1.85</v>
      </c>
      <c r="M19" s="51">
        <v>37388</v>
      </c>
      <c r="N19" s="61">
        <v>2137.97</v>
      </c>
      <c r="O19" s="55">
        <v>67.794387309</v>
      </c>
      <c r="Q19" s="57">
        <v>8.03</v>
      </c>
      <c r="R19" s="56">
        <v>8.03</v>
      </c>
      <c r="S19" s="56"/>
      <c r="T19" s="57">
        <v>0.5</v>
      </c>
      <c r="U19" s="57">
        <v>0.5</v>
      </c>
      <c r="V19" s="56"/>
      <c r="AM19" s="18">
        <v>40169</v>
      </c>
      <c r="AN19" s="19">
        <v>1337.21</v>
      </c>
    </row>
    <row r="20" spans="1:40" ht="18" customHeight="1">
      <c r="A20" s="58">
        <v>2547</v>
      </c>
      <c r="B20" s="49">
        <f t="shared" si="0"/>
        <v>359.97</v>
      </c>
      <c r="C20" s="50">
        <v>597.4</v>
      </c>
      <c r="D20" s="51">
        <v>37516</v>
      </c>
      <c r="E20" s="61">
        <f t="shared" si="1"/>
        <v>359.96</v>
      </c>
      <c r="F20" s="50">
        <v>597.19</v>
      </c>
      <c r="G20" s="62">
        <v>37516</v>
      </c>
      <c r="H20" s="49">
        <f t="shared" si="2"/>
        <v>351.73</v>
      </c>
      <c r="I20" s="50">
        <v>0.4</v>
      </c>
      <c r="J20" s="51">
        <v>37347</v>
      </c>
      <c r="K20" s="61">
        <f t="shared" si="3"/>
        <v>351.74</v>
      </c>
      <c r="L20" s="50">
        <v>0.44</v>
      </c>
      <c r="M20" s="51">
        <v>37347</v>
      </c>
      <c r="N20" s="61">
        <v>3491.8</v>
      </c>
      <c r="O20" s="55">
        <v>110.72393045999999</v>
      </c>
      <c r="Q20" s="57">
        <v>8.54</v>
      </c>
      <c r="R20" s="56">
        <v>8.53</v>
      </c>
      <c r="S20" s="56"/>
      <c r="T20" s="63">
        <v>0.3</v>
      </c>
      <c r="U20" s="57">
        <v>0.31</v>
      </c>
      <c r="V20" s="56"/>
      <c r="AM20" s="18">
        <v>40535</v>
      </c>
      <c r="AN20" s="65">
        <v>2289.35</v>
      </c>
    </row>
    <row r="21" spans="1:22" ht="18" customHeight="1">
      <c r="A21" s="58">
        <v>2548</v>
      </c>
      <c r="B21" s="49">
        <v>359.55</v>
      </c>
      <c r="C21" s="50">
        <v>482.5</v>
      </c>
      <c r="D21" s="51">
        <v>38628</v>
      </c>
      <c r="E21" s="61">
        <v>359.55</v>
      </c>
      <c r="F21" s="50">
        <v>482.5</v>
      </c>
      <c r="G21" s="62">
        <v>38628</v>
      </c>
      <c r="H21" s="61">
        <v>352.2</v>
      </c>
      <c r="I21" s="50">
        <v>4.96</v>
      </c>
      <c r="J21" s="62">
        <v>38432</v>
      </c>
      <c r="K21" s="61">
        <v>352.2</v>
      </c>
      <c r="L21" s="50">
        <v>4.96</v>
      </c>
      <c r="M21" s="62">
        <v>38432</v>
      </c>
      <c r="N21" s="49">
        <v>3036.8381759999997</v>
      </c>
      <c r="O21" s="55">
        <v>96.29750684931506</v>
      </c>
      <c r="Q21" s="57">
        <f aca="true" t="shared" si="4" ref="Q21:Q32">B21-$Q$5</f>
        <v>8.120000000000005</v>
      </c>
      <c r="R21" s="56"/>
      <c r="S21" s="56"/>
      <c r="T21" s="57">
        <f aca="true" t="shared" si="5" ref="T21:T33">H21-$Q$5</f>
        <v>0.7699999999999818</v>
      </c>
      <c r="U21" s="56"/>
      <c r="V21" s="56"/>
    </row>
    <row r="22" spans="1:22" ht="18" customHeight="1">
      <c r="A22" s="58">
        <v>2549</v>
      </c>
      <c r="B22" s="49">
        <v>358.95</v>
      </c>
      <c r="C22" s="50">
        <v>323.25</v>
      </c>
      <c r="D22" s="51">
        <v>268</v>
      </c>
      <c r="E22" s="61">
        <f>7.51+Q5</f>
        <v>358.94</v>
      </c>
      <c r="F22" s="50">
        <v>322.5</v>
      </c>
      <c r="G22" s="51">
        <v>268</v>
      </c>
      <c r="H22" s="61">
        <f>0.96+Q5</f>
        <v>352.39</v>
      </c>
      <c r="I22" s="50">
        <v>0.94</v>
      </c>
      <c r="J22" s="51">
        <v>33</v>
      </c>
      <c r="K22" s="61">
        <f>0.96+Q5</f>
        <v>352.39</v>
      </c>
      <c r="L22" s="50">
        <v>0.94</v>
      </c>
      <c r="M22" s="51">
        <v>33</v>
      </c>
      <c r="N22" s="61">
        <v>2310.5597760000005</v>
      </c>
      <c r="O22" s="55">
        <f aca="true" t="shared" si="6" ref="O22:O32">N22*0.0317097</f>
        <v>73.26715732902721</v>
      </c>
      <c r="Q22" s="57">
        <f t="shared" si="4"/>
        <v>7.519999999999982</v>
      </c>
      <c r="R22" s="56"/>
      <c r="S22" s="56"/>
      <c r="T22" s="57">
        <f t="shared" si="5"/>
        <v>0.9599999999999795</v>
      </c>
      <c r="U22" s="56"/>
      <c r="V22" s="56"/>
    </row>
    <row r="23" spans="1:22" ht="18" customHeight="1">
      <c r="A23" s="58">
        <v>2550</v>
      </c>
      <c r="B23" s="49">
        <v>358.41</v>
      </c>
      <c r="C23" s="50">
        <v>277.7</v>
      </c>
      <c r="D23" s="51">
        <v>260</v>
      </c>
      <c r="E23" s="61">
        <v>358</v>
      </c>
      <c r="F23" s="50">
        <v>252</v>
      </c>
      <c r="G23" s="51">
        <v>260</v>
      </c>
      <c r="H23" s="61">
        <f>Q5+1</f>
        <v>352.43</v>
      </c>
      <c r="I23" s="50">
        <v>0.83</v>
      </c>
      <c r="J23" s="51">
        <v>100</v>
      </c>
      <c r="K23" s="61">
        <f>Q5+1</f>
        <v>352.43</v>
      </c>
      <c r="L23" s="50">
        <v>0.83</v>
      </c>
      <c r="M23" s="51">
        <v>100</v>
      </c>
      <c r="N23" s="61">
        <v>1327.75</v>
      </c>
      <c r="O23" s="55">
        <f t="shared" si="6"/>
        <v>42.102554175</v>
      </c>
      <c r="Q23" s="57">
        <f t="shared" si="4"/>
        <v>6.980000000000018</v>
      </c>
      <c r="R23" s="56"/>
      <c r="S23" s="56"/>
      <c r="T23" s="57">
        <f t="shared" si="5"/>
        <v>1</v>
      </c>
      <c r="U23" s="56"/>
      <c r="V23" s="56"/>
    </row>
    <row r="24" spans="1:22" ht="18" customHeight="1">
      <c r="A24" s="58">
        <v>2551</v>
      </c>
      <c r="B24" s="66">
        <v>359.43</v>
      </c>
      <c r="C24" s="67">
        <v>403.4</v>
      </c>
      <c r="D24" s="51">
        <v>256</v>
      </c>
      <c r="E24" s="68">
        <v>359.27</v>
      </c>
      <c r="F24" s="67">
        <v>390.93</v>
      </c>
      <c r="G24" s="51">
        <v>256</v>
      </c>
      <c r="H24" s="69">
        <v>352.64</v>
      </c>
      <c r="I24" s="50">
        <v>3.22</v>
      </c>
      <c r="J24" s="51">
        <v>41</v>
      </c>
      <c r="K24" s="68">
        <v>352.64</v>
      </c>
      <c r="L24" s="67">
        <v>3.22</v>
      </c>
      <c r="M24" s="51">
        <v>41</v>
      </c>
      <c r="N24" s="68">
        <v>2948.93</v>
      </c>
      <c r="O24" s="55">
        <f t="shared" si="6"/>
        <v>93.509685621</v>
      </c>
      <c r="Q24" s="57">
        <f t="shared" si="4"/>
        <v>8</v>
      </c>
      <c r="R24" s="56"/>
      <c r="S24" s="56"/>
      <c r="T24" s="57">
        <f t="shared" si="5"/>
        <v>1.2099999999999795</v>
      </c>
      <c r="U24" s="56"/>
      <c r="V24" s="56"/>
    </row>
    <row r="25" spans="1:22" ht="18" customHeight="1">
      <c r="A25" s="58">
        <v>2552</v>
      </c>
      <c r="B25" s="49">
        <v>356.48</v>
      </c>
      <c r="C25" s="50">
        <v>250.8</v>
      </c>
      <c r="D25" s="51">
        <v>190</v>
      </c>
      <c r="E25" s="61">
        <v>356.35</v>
      </c>
      <c r="F25" s="50">
        <v>236.75</v>
      </c>
      <c r="G25" s="51">
        <v>190</v>
      </c>
      <c r="H25" s="61">
        <v>352.21</v>
      </c>
      <c r="I25" s="50">
        <v>0.32</v>
      </c>
      <c r="J25" s="51">
        <v>43</v>
      </c>
      <c r="K25" s="61">
        <v>352.23</v>
      </c>
      <c r="L25" s="50">
        <v>0.35</v>
      </c>
      <c r="M25" s="51">
        <v>41</v>
      </c>
      <c r="N25" s="61">
        <v>1337.21</v>
      </c>
      <c r="O25" s="55">
        <f t="shared" si="6"/>
        <v>42.402527937</v>
      </c>
      <c r="Q25" s="57">
        <f t="shared" si="4"/>
        <v>5.050000000000011</v>
      </c>
      <c r="R25" s="56"/>
      <c r="S25" s="56"/>
      <c r="T25" s="57">
        <f t="shared" si="5"/>
        <v>0.7799999999999727</v>
      </c>
      <c r="U25" s="56"/>
      <c r="V25" s="56"/>
    </row>
    <row r="26" spans="1:22" ht="18" customHeight="1">
      <c r="A26" s="58">
        <v>2553</v>
      </c>
      <c r="B26" s="66">
        <v>359.76</v>
      </c>
      <c r="C26" s="67">
        <v>494</v>
      </c>
      <c r="D26" s="51">
        <v>261</v>
      </c>
      <c r="E26" s="68">
        <v>359.76</v>
      </c>
      <c r="F26" s="67">
        <v>494</v>
      </c>
      <c r="G26" s="62">
        <v>261</v>
      </c>
      <c r="H26" s="70">
        <v>352.329</v>
      </c>
      <c r="I26" s="50">
        <v>0.32</v>
      </c>
      <c r="J26" s="51">
        <v>40211</v>
      </c>
      <c r="K26" s="68">
        <v>352.33</v>
      </c>
      <c r="L26" s="67">
        <v>0.32</v>
      </c>
      <c r="M26" s="62">
        <v>40211</v>
      </c>
      <c r="N26" s="66">
        <v>2289.35</v>
      </c>
      <c r="O26" s="71">
        <f t="shared" si="6"/>
        <v>72.594601695</v>
      </c>
      <c r="Q26" s="56">
        <f t="shared" si="4"/>
        <v>8.329999999999984</v>
      </c>
      <c r="R26" s="56"/>
      <c r="S26" s="56"/>
      <c r="T26" s="57">
        <f t="shared" si="5"/>
        <v>0.8990000000000009</v>
      </c>
      <c r="U26" s="56"/>
      <c r="V26" s="56"/>
    </row>
    <row r="27" spans="1:22" ht="18" customHeight="1">
      <c r="A27" s="58">
        <v>2554</v>
      </c>
      <c r="B27" s="66">
        <v>359.73</v>
      </c>
      <c r="C27" s="67">
        <v>456</v>
      </c>
      <c r="D27" s="51">
        <v>40779</v>
      </c>
      <c r="E27" s="68">
        <v>359.707</v>
      </c>
      <c r="F27" s="67">
        <v>454</v>
      </c>
      <c r="G27" s="62">
        <v>40779</v>
      </c>
      <c r="H27" s="66">
        <v>352.489</v>
      </c>
      <c r="I27" s="67">
        <v>2.9</v>
      </c>
      <c r="J27" s="51">
        <v>40640</v>
      </c>
      <c r="K27" s="68">
        <v>352.49</v>
      </c>
      <c r="L27" s="67">
        <v>2.9</v>
      </c>
      <c r="M27" s="62">
        <v>40640</v>
      </c>
      <c r="N27" s="66">
        <v>3521.69</v>
      </c>
      <c r="O27" s="71">
        <f t="shared" si="6"/>
        <v>111.671733393</v>
      </c>
      <c r="Q27" s="57">
        <f t="shared" si="4"/>
        <v>8.300000000000011</v>
      </c>
      <c r="R27" s="56"/>
      <c r="S27" s="56"/>
      <c r="T27" s="57">
        <f t="shared" si="5"/>
        <v>1.058999999999969</v>
      </c>
      <c r="U27" s="56"/>
      <c r="V27" s="56"/>
    </row>
    <row r="28" spans="1:20" ht="18" customHeight="1">
      <c r="A28" s="58">
        <v>2555</v>
      </c>
      <c r="B28" s="66">
        <v>357.19</v>
      </c>
      <c r="C28" s="67">
        <v>280.25</v>
      </c>
      <c r="D28" s="51">
        <v>41117</v>
      </c>
      <c r="E28" s="68">
        <v>357.11</v>
      </c>
      <c r="F28" s="67">
        <v>274.25</v>
      </c>
      <c r="G28" s="62">
        <v>41117</v>
      </c>
      <c r="H28" s="66">
        <v>352.52</v>
      </c>
      <c r="I28" s="67">
        <v>0.08</v>
      </c>
      <c r="J28" s="51">
        <v>40971</v>
      </c>
      <c r="K28" s="68">
        <v>352.52</v>
      </c>
      <c r="L28" s="67">
        <v>0.08</v>
      </c>
      <c r="M28" s="62">
        <v>40971</v>
      </c>
      <c r="N28" s="66">
        <v>1877.64</v>
      </c>
      <c r="O28" s="71">
        <f t="shared" si="6"/>
        <v>59.53940110800001</v>
      </c>
      <c r="Q28" s="1">
        <f t="shared" si="4"/>
        <v>5.759999999999991</v>
      </c>
      <c r="T28" s="57">
        <f t="shared" si="5"/>
        <v>1.089999999999975</v>
      </c>
    </row>
    <row r="29" spans="1:20" ht="18" customHeight="1">
      <c r="A29" s="58">
        <v>2556</v>
      </c>
      <c r="B29" s="66">
        <v>358.23</v>
      </c>
      <c r="C29" s="67">
        <v>303.8</v>
      </c>
      <c r="D29" s="51">
        <v>41486</v>
      </c>
      <c r="E29" s="68">
        <v>358.12</v>
      </c>
      <c r="F29" s="67">
        <v>297.2</v>
      </c>
      <c r="G29" s="62">
        <v>41486</v>
      </c>
      <c r="H29" s="70">
        <v>351.92</v>
      </c>
      <c r="I29" s="50">
        <v>0</v>
      </c>
      <c r="J29" s="51">
        <v>41355</v>
      </c>
      <c r="K29" s="68">
        <v>351.92</v>
      </c>
      <c r="L29" s="67">
        <v>0</v>
      </c>
      <c r="M29" s="62">
        <v>41355</v>
      </c>
      <c r="N29" s="49">
        <v>1879.47</v>
      </c>
      <c r="O29" s="55">
        <f t="shared" si="6"/>
        <v>59.597429859</v>
      </c>
      <c r="Q29" s="6">
        <f t="shared" si="4"/>
        <v>6.800000000000011</v>
      </c>
      <c r="T29" s="57">
        <f t="shared" si="5"/>
        <v>0.4900000000000091</v>
      </c>
    </row>
    <row r="30" spans="1:20" ht="18" customHeight="1">
      <c r="A30" s="58">
        <v>2557</v>
      </c>
      <c r="B30" s="66">
        <v>358.68</v>
      </c>
      <c r="C30" s="67">
        <v>352.96</v>
      </c>
      <c r="D30" s="51">
        <v>41884</v>
      </c>
      <c r="E30" s="68">
        <v>358.66</v>
      </c>
      <c r="F30" s="67">
        <v>351.52</v>
      </c>
      <c r="G30" s="62">
        <v>41890</v>
      </c>
      <c r="H30" s="70">
        <v>351.78</v>
      </c>
      <c r="I30" s="67">
        <v>0</v>
      </c>
      <c r="J30" s="51">
        <v>41795</v>
      </c>
      <c r="K30" s="68">
        <v>351.81</v>
      </c>
      <c r="L30" s="67">
        <v>0.03</v>
      </c>
      <c r="M30" s="62">
        <v>41795</v>
      </c>
      <c r="N30" s="66">
        <v>1859.26</v>
      </c>
      <c r="O30" s="71">
        <f t="shared" si="6"/>
        <v>58.956576822</v>
      </c>
      <c r="Q30" s="6">
        <f t="shared" si="4"/>
        <v>7.25</v>
      </c>
      <c r="T30" s="57">
        <f t="shared" si="5"/>
        <v>0.3499999999999659</v>
      </c>
    </row>
    <row r="31" spans="1:20" ht="18" customHeight="1">
      <c r="A31" s="58">
        <v>2558</v>
      </c>
      <c r="B31" s="70">
        <v>355.98</v>
      </c>
      <c r="C31" s="50">
        <v>185.76</v>
      </c>
      <c r="D31" s="51">
        <v>42289</v>
      </c>
      <c r="E31" s="68">
        <v>355.96</v>
      </c>
      <c r="F31" s="50">
        <v>184.52</v>
      </c>
      <c r="G31" s="62">
        <v>42289</v>
      </c>
      <c r="H31" s="66">
        <v>351.93</v>
      </c>
      <c r="I31" s="67">
        <v>0.03</v>
      </c>
      <c r="J31" s="51">
        <v>42076</v>
      </c>
      <c r="K31" s="68">
        <v>351.93</v>
      </c>
      <c r="L31" s="67">
        <v>0.03</v>
      </c>
      <c r="M31" s="62">
        <v>42076</v>
      </c>
      <c r="N31" s="49">
        <v>576.06</v>
      </c>
      <c r="O31" s="55">
        <f t="shared" si="6"/>
        <v>18.266689782</v>
      </c>
      <c r="Q31" s="6">
        <f t="shared" si="4"/>
        <v>4.550000000000011</v>
      </c>
      <c r="T31" s="1">
        <f t="shared" si="5"/>
        <v>0.5</v>
      </c>
    </row>
    <row r="32" spans="1:20" ht="18" customHeight="1">
      <c r="A32" s="58">
        <v>2559</v>
      </c>
      <c r="B32" s="66">
        <v>358.41</v>
      </c>
      <c r="C32" s="67">
        <v>314.15</v>
      </c>
      <c r="D32" s="51">
        <v>42629</v>
      </c>
      <c r="E32" s="68">
        <v>358.15</v>
      </c>
      <c r="F32" s="67">
        <v>297.25</v>
      </c>
      <c r="G32" s="62">
        <v>42608</v>
      </c>
      <c r="H32" s="66">
        <v>352</v>
      </c>
      <c r="I32" s="67">
        <v>0</v>
      </c>
      <c r="J32" s="51">
        <v>42405</v>
      </c>
      <c r="K32" s="68">
        <v>352.01</v>
      </c>
      <c r="L32" s="67">
        <v>0</v>
      </c>
      <c r="M32" s="62">
        <v>42404</v>
      </c>
      <c r="N32" s="66">
        <v>2051.09</v>
      </c>
      <c r="O32" s="71">
        <f t="shared" si="6"/>
        <v>65.039448573</v>
      </c>
      <c r="Q32" s="1">
        <f t="shared" si="4"/>
        <v>6.980000000000018</v>
      </c>
      <c r="T32" s="1">
        <f t="shared" si="5"/>
        <v>0.5699999999999932</v>
      </c>
    </row>
    <row r="33" spans="1:20" ht="18" customHeight="1">
      <c r="A33" s="72">
        <v>2560</v>
      </c>
      <c r="B33" s="66">
        <v>358.86</v>
      </c>
      <c r="C33" s="67">
        <v>375.5</v>
      </c>
      <c r="D33" s="73">
        <v>43309</v>
      </c>
      <c r="E33" s="68">
        <v>358.83</v>
      </c>
      <c r="F33" s="67">
        <v>373.25</v>
      </c>
      <c r="G33" s="74">
        <v>43307</v>
      </c>
      <c r="H33" s="66">
        <v>351.75</v>
      </c>
      <c r="I33" s="67">
        <v>0</v>
      </c>
      <c r="J33" s="73">
        <v>43234</v>
      </c>
      <c r="K33" s="68">
        <v>351.75</v>
      </c>
      <c r="L33" s="67">
        <v>0</v>
      </c>
      <c r="M33" s="74">
        <v>43235</v>
      </c>
      <c r="N33" s="66">
        <v>3069.04</v>
      </c>
      <c r="O33" s="71">
        <v>97.32</v>
      </c>
      <c r="Q33" s="6">
        <v>7.5</v>
      </c>
      <c r="T33" s="1">
        <f t="shared" si="5"/>
        <v>0.3199999999999932</v>
      </c>
    </row>
    <row r="34" spans="1:20" ht="18" customHeight="1">
      <c r="A34" s="72">
        <v>2561</v>
      </c>
      <c r="B34" s="66">
        <v>358.98</v>
      </c>
      <c r="C34" s="67">
        <v>389.6</v>
      </c>
      <c r="D34" s="73">
        <v>43706</v>
      </c>
      <c r="E34" s="61">
        <v>358.91</v>
      </c>
      <c r="F34" s="67">
        <v>384.7</v>
      </c>
      <c r="G34" s="74">
        <v>43706</v>
      </c>
      <c r="H34" s="70">
        <v>351.75</v>
      </c>
      <c r="I34" s="75">
        <v>0.05</v>
      </c>
      <c r="J34" s="76">
        <v>43510</v>
      </c>
      <c r="K34" s="69">
        <v>351.75</v>
      </c>
      <c r="L34" s="75">
        <v>0.05</v>
      </c>
      <c r="M34" s="77">
        <v>43510</v>
      </c>
      <c r="N34" s="70">
        <v>3038.62</v>
      </c>
      <c r="O34" s="78">
        <v>96.35</v>
      </c>
      <c r="Q34" s="1">
        <v>7.55</v>
      </c>
      <c r="T34" s="1">
        <v>0.32</v>
      </c>
    </row>
    <row r="35" spans="1:15" ht="18" customHeight="1">
      <c r="A35" s="72"/>
      <c r="B35" s="66"/>
      <c r="C35" s="67"/>
      <c r="D35" s="73"/>
      <c r="E35" s="68"/>
      <c r="F35" s="67"/>
      <c r="G35" s="74"/>
      <c r="H35" s="66"/>
      <c r="I35" s="67"/>
      <c r="J35" s="73"/>
      <c r="K35" s="68"/>
      <c r="L35" s="67"/>
      <c r="M35" s="74"/>
      <c r="N35" s="66"/>
      <c r="O35" s="71"/>
    </row>
    <row r="36" spans="1:15" ht="22.5" customHeight="1">
      <c r="A36" s="72"/>
      <c r="B36" s="66"/>
      <c r="C36" s="67"/>
      <c r="D36" s="79"/>
      <c r="E36" s="68"/>
      <c r="F36" s="67"/>
      <c r="G36" s="74"/>
      <c r="H36" s="66"/>
      <c r="I36" s="67"/>
      <c r="J36" s="73"/>
      <c r="K36" s="68"/>
      <c r="L36" s="67"/>
      <c r="M36" s="74"/>
      <c r="N36" s="66"/>
      <c r="O36" s="71"/>
    </row>
    <row r="37" spans="1:15" ht="18" customHeight="1">
      <c r="A37" s="72"/>
      <c r="B37" s="66"/>
      <c r="C37" s="67"/>
      <c r="D37" s="73"/>
      <c r="E37" s="68"/>
      <c r="F37" s="67"/>
      <c r="G37" s="74"/>
      <c r="H37" s="66"/>
      <c r="I37" s="67"/>
      <c r="J37" s="73"/>
      <c r="K37" s="68"/>
      <c r="L37" s="67"/>
      <c r="M37" s="74"/>
      <c r="N37" s="66"/>
      <c r="O37" s="71"/>
    </row>
    <row r="38" spans="1:15" ht="18" customHeight="1">
      <c r="A38" s="72"/>
      <c r="B38" s="66"/>
      <c r="C38" s="67"/>
      <c r="D38" s="73"/>
      <c r="E38" s="68"/>
      <c r="F38" s="67"/>
      <c r="G38" s="80"/>
      <c r="H38" s="66"/>
      <c r="I38" s="67"/>
      <c r="J38" s="73"/>
      <c r="K38" s="68"/>
      <c r="L38" s="67"/>
      <c r="M38" s="74"/>
      <c r="N38" s="66"/>
      <c r="O38" s="71"/>
    </row>
    <row r="39" spans="1:15" ht="18" customHeight="1">
      <c r="A39" s="72"/>
      <c r="B39" s="66"/>
      <c r="C39" s="67"/>
      <c r="D39" s="81"/>
      <c r="E39" s="68"/>
      <c r="F39" s="67"/>
      <c r="G39" s="80"/>
      <c r="H39" s="66"/>
      <c r="I39" s="67"/>
      <c r="J39" s="73"/>
      <c r="K39" s="68"/>
      <c r="L39" s="67"/>
      <c r="M39" s="74"/>
      <c r="N39" s="66"/>
      <c r="O39" s="71"/>
    </row>
    <row r="40" spans="1:15" ht="18" customHeight="1">
      <c r="A40" s="72"/>
      <c r="B40" s="66"/>
      <c r="C40" s="67"/>
      <c r="D40" s="81"/>
      <c r="E40" s="68"/>
      <c r="F40" s="67"/>
      <c r="G40" s="80"/>
      <c r="H40" s="66"/>
      <c r="I40" s="67"/>
      <c r="J40" s="73"/>
      <c r="K40" s="68"/>
      <c r="L40" s="67"/>
      <c r="M40" s="74"/>
      <c r="N40" s="66"/>
      <c r="O40" s="71"/>
    </row>
    <row r="41" spans="1:15" ht="22.5" customHeight="1">
      <c r="A41" s="44"/>
      <c r="B41" s="82"/>
      <c r="C41" s="83" t="s">
        <v>20</v>
      </c>
      <c r="D41" s="84"/>
      <c r="E41" s="85"/>
      <c r="F41" s="86"/>
      <c r="G41" s="87"/>
      <c r="H41" s="82"/>
      <c r="I41" s="86"/>
      <c r="J41" s="88"/>
      <c r="K41" s="85"/>
      <c r="L41" s="86"/>
      <c r="M41" s="89"/>
      <c r="N41" s="82"/>
      <c r="O41" s="90"/>
    </row>
    <row r="42" ht="21">
      <c r="J42" s="91"/>
    </row>
    <row r="43" ht="21">
      <c r="J43" s="91"/>
    </row>
    <row r="44" ht="21">
      <c r="J44" s="91"/>
    </row>
    <row r="45" ht="21">
      <c r="J45" s="91"/>
    </row>
  </sheetData>
  <sheetProtection/>
  <printOptions/>
  <pageMargins left="0.7086614173228347" right="0.07874015748031496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2010-11-29T08:55:02Z</cp:lastPrinted>
  <dcterms:created xsi:type="dcterms:W3CDTF">1994-01-31T08:04:27Z</dcterms:created>
  <dcterms:modified xsi:type="dcterms:W3CDTF">2019-06-14T01:38:06Z</dcterms:modified>
  <cp:category/>
  <cp:version/>
  <cp:contentType/>
  <cp:contentStatus/>
</cp:coreProperties>
</file>