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G.9" sheetId="1" r:id="rId1"/>
    <sheet name="Sheet2" sheetId="2" r:id="rId2"/>
    <sheet name="Sheet3" sheetId="3" r:id="rId3"/>
  </sheets>
  <definedNames>
    <definedName name="_xlnm.Print_Area" localSheetId="0">'Return G.9'!$A$1:$Q$34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<sst xmlns="http://schemas.openxmlformats.org/spreadsheetml/2006/main" count="50" uniqueCount="25">
  <si>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</si>
  <si>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</si>
  <si>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</si>
  <si>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</si>
  <si>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</si>
  <si>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</si>
  <si>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</si>
  <si>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</si>
  <si>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</si>
  <si>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</si>
  <si>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</si>
  <si>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</si>
  <si>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</si>
  <si>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</si>
  <si>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</si>
  <si>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</si>
  <si>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</si>
  <si>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</si>
  <si>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</si>
  <si>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</si>
  <si>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</si>
  <si>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</si>
  <si>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</si>
  <si>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G.9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</si>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</sst>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4" fillId="0" borderId="23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/>
    </xf>
    <xf numFmtId="225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4" fillId="0" borderId="27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13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G.9'!$D$33:$O$33</c:f>
              <c:numCache/>
            </c:numRef>
          </c:xVal>
          <c:yVal>
            <c:numRef>
              <c:f>'Return G.9'!$D$34:$O$34</c:f>
              <c:numCache/>
            </c:numRef>
          </c:yVal>
          <c:smooth val="0"/>
        </c:ser>
        <c:axId val="33799320"/>
        <c:axId val="35758425"/>
      </c:scatterChart>
      <c:valAx>
        <c:axId val="337993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758425"/>
        <c:crossesAt val="10"/>
        <c:crossBetween val="midCat"/>
        <c:dispUnits/>
        <c:majorUnit val="10"/>
      </c:valAx>
      <c:valAx>
        <c:axId val="35758425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99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28575</xdr:rowOff>
    </xdr:from>
    <xdr:to>
      <xdr:col>16</xdr:col>
      <xdr:colOff>133350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3171825" y="28575"/>
        <a:ext cx="443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68617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3200400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6" sqref="U16"/>
    </sheetView>
  </sheetViews>
  <sheetFormatPr defaultColWidth="9.140625" defaultRowHeight="21.75"/>
  <cols>
    <col min="1" max="1" width="8.8515625" style="1" customWidth="1"/>
    <col min="2" max="2" width="10.00390625" style="2" customWidth="1"/>
    <col min="3" max="3" width="8.8515625" style="2" customWidth="1"/>
    <col min="4" max="4" width="11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78.50083333333333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1441.6788253623185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2542</v>
      </c>
      <c r="B6" s="81">
        <v>47</v>
      </c>
      <c r="C6" s="74"/>
      <c r="D6" s="75"/>
      <c r="E6" s="78"/>
      <c r="F6" s="2"/>
      <c r="K6" s="4" t="s">
        <v>7</v>
      </c>
      <c r="M6" s="9" t="s">
        <v>0</v>
      </c>
      <c r="T6" s="4" t="s">
        <v>8</v>
      </c>
      <c r="V6" s="10">
        <f>STDEV(J41:J64)</f>
        <v>37.9694459448952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90">
        <v>65</v>
      </c>
      <c r="C7" s="12"/>
      <c r="D7" s="13"/>
      <c r="E7" s="78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90">
        <v>62.5</v>
      </c>
      <c r="C8" s="12"/>
      <c r="D8" s="13"/>
      <c r="E8" s="79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90">
        <v>63</v>
      </c>
      <c r="C9" s="12"/>
      <c r="D9" s="13"/>
      <c r="E9" s="15"/>
      <c r="F9" s="15"/>
      <c r="U9" s="2" t="s">
        <v>16</v>
      </c>
      <c r="V9" s="16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90">
        <v>109.1</v>
      </c>
      <c r="C10" s="12"/>
      <c r="D10" s="13"/>
      <c r="E10" s="18"/>
      <c r="F10" s="18"/>
      <c r="U10" s="2" t="s">
        <v>17</v>
      </c>
      <c r="V10" s="16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90">
        <v>93.37</v>
      </c>
      <c r="C11" s="12"/>
      <c r="D11" s="13"/>
      <c r="E11" s="18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90">
        <v>58.8</v>
      </c>
      <c r="C12" s="12"/>
      <c r="D12" s="13"/>
      <c r="E12" s="18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90">
        <v>30.22</v>
      </c>
      <c r="C13" s="12"/>
      <c r="D13" s="13"/>
      <c r="E13" s="18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90">
        <v>80</v>
      </c>
      <c r="C14" s="12"/>
      <c r="D14" s="13"/>
      <c r="E14" s="18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90">
        <v>118.9</v>
      </c>
      <c r="C15" s="12"/>
      <c r="D15" s="13"/>
      <c r="E15" s="18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90">
        <v>88.54</v>
      </c>
      <c r="C16" s="12"/>
      <c r="D16" s="13"/>
      <c r="E16" s="18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90">
        <v>62.74</v>
      </c>
      <c r="C17" s="12"/>
      <c r="D17" s="13"/>
      <c r="E17" s="18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90">
        <v>96.2</v>
      </c>
      <c r="C18" s="12"/>
      <c r="D18" s="13"/>
      <c r="E18" s="18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90">
        <v>43.62</v>
      </c>
      <c r="C19" s="23"/>
      <c r="D19" s="24"/>
      <c r="E19" s="18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90">
        <v>60.4</v>
      </c>
      <c r="C20" s="23"/>
      <c r="D20" s="24"/>
      <c r="E20" s="18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90">
        <v>104.3</v>
      </c>
      <c r="C21" s="12"/>
      <c r="D21" s="13"/>
      <c r="E21" s="18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90">
        <v>31.4</v>
      </c>
      <c r="C22" s="12"/>
      <c r="D22" s="13"/>
      <c r="E22" s="18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90">
        <v>22.84</v>
      </c>
      <c r="C23" s="12"/>
      <c r="D23" s="13"/>
      <c r="E23" s="18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90">
        <v>85.3</v>
      </c>
      <c r="C24" s="12"/>
      <c r="D24" s="13"/>
      <c r="E24" s="18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90">
        <v>84.68</v>
      </c>
      <c r="C25" s="23"/>
      <c r="D25" s="24"/>
      <c r="E25" s="80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90">
        <v>80.2</v>
      </c>
      <c r="C26" s="23"/>
      <c r="D26" s="24"/>
      <c r="E26" s="80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90">
        <v>74.81</v>
      </c>
      <c r="C27" s="26"/>
      <c r="D27" s="27"/>
      <c r="E27" s="80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90">
        <v>206.5</v>
      </c>
      <c r="C28" s="28"/>
      <c r="D28" s="29"/>
      <c r="E28" s="8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91">
        <v>114.6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0"/>
      <c r="B30" s="71"/>
      <c r="C30" s="31"/>
      <c r="D30" s="32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3"/>
      <c r="B31" s="25"/>
      <c r="C31" s="34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8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4"/>
      <c r="C34" s="48" t="s">
        <v>2</v>
      </c>
      <c r="D34" s="49">
        <f>ROUND((((-LN(-LN(1-1/D33)))+$B$83*$B$84)/$B$83),2)</f>
        <v>72.8</v>
      </c>
      <c r="E34" s="48">
        <f aca="true" t="shared" si="1" ref="E34:O34">ROUND((((-LN(-LN(1-1/E33)))+$B$83*$B$84)/$B$83),2)</f>
        <v>91.54</v>
      </c>
      <c r="F34" s="50">
        <f t="shared" si="1"/>
        <v>103.53</v>
      </c>
      <c r="G34" s="50">
        <f t="shared" si="1"/>
        <v>112.41</v>
      </c>
      <c r="H34" s="50">
        <f t="shared" si="1"/>
        <v>119.47</v>
      </c>
      <c r="I34" s="50">
        <f t="shared" si="1"/>
        <v>138.64</v>
      </c>
      <c r="J34" s="50">
        <f t="shared" si="1"/>
        <v>163.79</v>
      </c>
      <c r="K34" s="50">
        <f t="shared" si="1"/>
        <v>171.77</v>
      </c>
      <c r="L34" s="50">
        <f t="shared" si="1"/>
        <v>196.36</v>
      </c>
      <c r="M34" s="50">
        <f t="shared" si="1"/>
        <v>220.76</v>
      </c>
      <c r="N34" s="50">
        <f t="shared" si="1"/>
        <v>245.07</v>
      </c>
      <c r="O34" s="50">
        <f t="shared" si="1"/>
        <v>277.14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1"/>
      <c r="C35" s="51"/>
      <c r="D35" s="51"/>
      <c r="E35" s="1"/>
      <c r="F35" s="2"/>
      <c r="S35" s="21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4"/>
      <c r="C37" s="44"/>
      <c r="D37" s="44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21.75">
      <c r="A39" s="21"/>
      <c r="B39" s="44"/>
      <c r="C39" s="44"/>
      <c r="D39" s="44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4"/>
      <c r="C41" s="44"/>
      <c r="D41" s="44"/>
      <c r="E41" s="18"/>
      <c r="G41" s="58" t="s">
        <v>20</v>
      </c>
      <c r="I41" s="21">
        <v>2542</v>
      </c>
      <c r="J41" s="82">
        <v>47</v>
      </c>
      <c r="K41" s="82"/>
      <c r="L41" s="80"/>
      <c r="S41" s="21"/>
      <c r="Y41" s="6"/>
      <c r="Z41" s="6"/>
      <c r="AA41" s="6"/>
      <c r="AB41" s="6"/>
    </row>
    <row r="42" spans="1:28" ht="21.75">
      <c r="A42" s="19"/>
      <c r="B42" s="51"/>
      <c r="C42" s="51"/>
      <c r="D42" s="51"/>
      <c r="E42" s="1"/>
      <c r="I42" s="21">
        <v>2543</v>
      </c>
      <c r="J42" s="82">
        <v>65</v>
      </c>
      <c r="K42" s="82"/>
      <c r="L42" s="80"/>
      <c r="S42" s="21"/>
      <c r="Y42" s="6"/>
      <c r="Z42" s="6"/>
      <c r="AA42" s="6"/>
      <c r="AB42" s="6"/>
    </row>
    <row r="43" spans="1:28" ht="21.75">
      <c r="A43" s="19"/>
      <c r="B43" s="59"/>
      <c r="C43" s="59"/>
      <c r="D43" s="59"/>
      <c r="E43" s="1"/>
      <c r="I43" s="21">
        <v>2544</v>
      </c>
      <c r="J43" s="82">
        <v>62.5</v>
      </c>
      <c r="K43" s="82"/>
      <c r="L43" s="80"/>
      <c r="S43" s="21"/>
      <c r="Y43" s="6"/>
      <c r="Z43" s="6"/>
      <c r="AA43" s="6"/>
      <c r="AB43" s="6"/>
    </row>
    <row r="44" spans="1:28" ht="21.75">
      <c r="A44" s="19"/>
      <c r="B44" s="51"/>
      <c r="C44" s="51"/>
      <c r="D44" s="51"/>
      <c r="E44" s="1"/>
      <c r="I44" s="21">
        <v>2545</v>
      </c>
      <c r="J44" s="82">
        <v>63</v>
      </c>
      <c r="K44" s="82"/>
      <c r="L44" s="80"/>
      <c r="S44" s="21"/>
      <c r="Y44" s="6"/>
      <c r="Z44" s="6"/>
      <c r="AA44" s="6"/>
      <c r="AB44" s="6"/>
    </row>
    <row r="45" spans="1:28" ht="21.75">
      <c r="A45" s="19"/>
      <c r="B45" s="51"/>
      <c r="C45" s="51"/>
      <c r="D45" s="51"/>
      <c r="E45" s="60"/>
      <c r="I45" s="21">
        <v>2546</v>
      </c>
      <c r="J45" s="82">
        <v>109.1</v>
      </c>
      <c r="K45" s="82"/>
      <c r="L45" s="80"/>
      <c r="S45" s="21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1">
        <v>2547</v>
      </c>
      <c r="J46" s="82">
        <v>93.37</v>
      </c>
      <c r="K46" s="82"/>
      <c r="L46" s="80"/>
      <c r="S46" s="21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1">
        <v>2548</v>
      </c>
      <c r="J47" s="82">
        <v>58.8</v>
      </c>
      <c r="K47" s="82"/>
      <c r="L47" s="80"/>
      <c r="S47" s="21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1">
        <v>2549</v>
      </c>
      <c r="J48" s="82">
        <v>30.22</v>
      </c>
      <c r="K48" s="82"/>
      <c r="L48" s="80"/>
      <c r="S48" s="21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1">
        <v>2550</v>
      </c>
      <c r="J49" s="82">
        <v>80</v>
      </c>
      <c r="K49" s="82"/>
      <c r="L49" s="80"/>
      <c r="S49" s="21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1">
        <v>2551</v>
      </c>
      <c r="J50" s="82">
        <v>118.9</v>
      </c>
      <c r="K50" s="82"/>
      <c r="L50" s="80"/>
      <c r="S50" s="21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1">
        <v>2552</v>
      </c>
      <c r="J51" s="82">
        <v>88.54</v>
      </c>
      <c r="K51" s="82"/>
      <c r="L51" s="80"/>
      <c r="S51" s="21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1">
        <v>2553</v>
      </c>
      <c r="J52" s="82">
        <v>62.74</v>
      </c>
      <c r="K52" s="82"/>
      <c r="L52" s="80"/>
      <c r="S52" s="21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21">
        <v>2554</v>
      </c>
      <c r="J53" s="82">
        <v>96.2</v>
      </c>
      <c r="K53" s="82"/>
      <c r="L53" s="80"/>
      <c r="S53" s="21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63">
        <v>2555</v>
      </c>
      <c r="J54" s="82">
        <v>43.62</v>
      </c>
      <c r="K54" s="82"/>
      <c r="L54" s="80"/>
      <c r="S54" s="21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1">
        <v>2556</v>
      </c>
      <c r="J55" s="82">
        <v>60.4</v>
      </c>
      <c r="K55" s="82"/>
      <c r="L55" s="80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2557</v>
      </c>
      <c r="J56" s="82">
        <v>104.3</v>
      </c>
      <c r="K56" s="82"/>
      <c r="L56" s="80"/>
      <c r="S56" s="21"/>
      <c r="W56" s="4" t="s">
        <v>0</v>
      </c>
    </row>
    <row r="57" spans="2:26" ht="21.75">
      <c r="B57" s="1"/>
      <c r="C57" s="1"/>
      <c r="D57" s="1"/>
      <c r="E57" s="1"/>
      <c r="I57" s="63">
        <v>2558</v>
      </c>
      <c r="J57" s="82">
        <v>31.4</v>
      </c>
      <c r="K57" s="82"/>
      <c r="L57" s="80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2559</v>
      </c>
      <c r="J58" s="82">
        <v>22.84</v>
      </c>
      <c r="K58" s="82"/>
      <c r="L58" s="80"/>
      <c r="S58" s="21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2560</v>
      </c>
      <c r="J59" s="82">
        <v>85.3</v>
      </c>
      <c r="K59" s="82"/>
      <c r="L59" s="80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3">
        <v>2561</v>
      </c>
      <c r="J60" s="82">
        <v>84.68</v>
      </c>
      <c r="K60" s="82"/>
      <c r="L60" s="80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2562</v>
      </c>
      <c r="J61" s="82">
        <v>80.2</v>
      </c>
      <c r="K61" s="82"/>
      <c r="L61" s="80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2563</v>
      </c>
      <c r="J62" s="82">
        <v>74.81</v>
      </c>
      <c r="K62" s="82"/>
      <c r="L62" s="80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21">
        <v>2564</v>
      </c>
      <c r="J63" s="83">
        <v>206.5</v>
      </c>
      <c r="K63" s="83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2"/>
      <c r="H64" s="52"/>
      <c r="I64" s="21">
        <v>2565</v>
      </c>
      <c r="J64" s="72">
        <v>114.6</v>
      </c>
      <c r="K64" s="67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/>
      <c r="J65" s="20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0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0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8">
        <f>IF($A$79&gt;=6,VLOOKUP($F$78,$X$3:$AC$38,$A$79-4),VLOOKUP($A$78,$X$3:$AC$38,$A$79+1))</f>
        <v>0.52959</v>
      </c>
      <c r="C80" s="68"/>
      <c r="D80" s="68"/>
      <c r="E80" s="68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8">
        <f>IF($A$79&gt;=6,VLOOKUP($F$78,$Y$58:$AD$97,$A$79-4),VLOOKUP($A$78,$Y$58:$AD$97,$A$79+1))</f>
        <v>1.086464</v>
      </c>
      <c r="C81" s="68"/>
      <c r="D81" s="68"/>
      <c r="E81" s="68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9">
        <f>B81/V6</f>
        <v>0.028614165231085488</v>
      </c>
      <c r="C83" s="69"/>
      <c r="D83" s="69"/>
      <c r="E83" s="69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0">
        <f>V4-(B80/B83)</f>
        <v>59.99286723601483</v>
      </c>
      <c r="C84" s="69"/>
      <c r="D84" s="69"/>
      <c r="E84" s="69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3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3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3"/>
      <c r="J93" s="63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3"/>
      <c r="J94" s="63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2023-06-07T03:26:52Z</dcterms:modified>
  <cp:category/>
  <cp:version/>
  <cp:contentType/>
  <cp:contentStatus/>
</cp:coreProperties>
</file>