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8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<sst xmlns="http://schemas.openxmlformats.org/spreadsheetml/2006/main" count="38" uniqueCount="23">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</sst>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325"/>
          <c:w val="0.8602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G.8'!$B$5:$B$33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G.8'!$C$5:$C$33</c:f>
              <c:numCache>
                <c:ptCount val="29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  <c:pt idx="27">
                  <c:v>372.52526400000005</c:v>
                </c:pt>
                <c:pt idx="28">
                  <c:v>1095.6841920000004</c:v>
                </c:pt>
              </c:numCache>
            </c:numRef>
          </c:val>
        </c:ser>
        <c:axId val="25702627"/>
        <c:axId val="29997052"/>
      </c:barChart>
      <c:lineChart>
        <c:grouping val="standard"/>
        <c:varyColors val="0"/>
        <c:ser>
          <c:idx val="1"/>
          <c:order val="1"/>
          <c:tx>
            <c:v>ค่าเฉลี่ย (2537 - 2564 )อยู่ระหว่างค่า+-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G.8'!$E$5:$E$32</c:f>
              <c:numCache>
                <c:ptCount val="28"/>
                <c:pt idx="0">
                  <c:v>732.928806</c:v>
                </c:pt>
                <c:pt idx="1">
                  <c:v>732.928806</c:v>
                </c:pt>
                <c:pt idx="2">
                  <c:v>732.928806</c:v>
                </c:pt>
                <c:pt idx="3">
                  <c:v>732.928806</c:v>
                </c:pt>
                <c:pt idx="4">
                  <c:v>732.928806</c:v>
                </c:pt>
                <c:pt idx="5">
                  <c:v>732.928806</c:v>
                </c:pt>
                <c:pt idx="6">
                  <c:v>732.928806</c:v>
                </c:pt>
                <c:pt idx="7">
                  <c:v>732.928806</c:v>
                </c:pt>
                <c:pt idx="8">
                  <c:v>732.928806</c:v>
                </c:pt>
                <c:pt idx="9">
                  <c:v>732.928806</c:v>
                </c:pt>
                <c:pt idx="10">
                  <c:v>732.928806</c:v>
                </c:pt>
                <c:pt idx="11">
                  <c:v>732.928806</c:v>
                </c:pt>
                <c:pt idx="12">
                  <c:v>732.928806</c:v>
                </c:pt>
                <c:pt idx="13">
                  <c:v>732.928806</c:v>
                </c:pt>
                <c:pt idx="14">
                  <c:v>732.928806</c:v>
                </c:pt>
                <c:pt idx="15">
                  <c:v>732.928806</c:v>
                </c:pt>
                <c:pt idx="16">
                  <c:v>732.928806</c:v>
                </c:pt>
                <c:pt idx="17">
                  <c:v>732.928806</c:v>
                </c:pt>
                <c:pt idx="18">
                  <c:v>732.928806</c:v>
                </c:pt>
                <c:pt idx="19">
                  <c:v>732.928806</c:v>
                </c:pt>
                <c:pt idx="20">
                  <c:v>732.928806</c:v>
                </c:pt>
                <c:pt idx="21">
                  <c:v>732.928806</c:v>
                </c:pt>
                <c:pt idx="22">
                  <c:v>732.928806</c:v>
                </c:pt>
                <c:pt idx="23">
                  <c:v>732.928806</c:v>
                </c:pt>
                <c:pt idx="24">
                  <c:v>732.928806</c:v>
                </c:pt>
                <c:pt idx="25">
                  <c:v>732.928806</c:v>
                </c:pt>
                <c:pt idx="26">
                  <c:v>732.928806</c:v>
                </c:pt>
                <c:pt idx="27">
                  <c:v>732.928806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G.8'!$H$5:$H$32</c:f>
              <c:numCache>
                <c:ptCount val="28"/>
                <c:pt idx="0">
                  <c:v>1068.5175596878335</c:v>
                </c:pt>
                <c:pt idx="1">
                  <c:v>1068.5175596878335</c:v>
                </c:pt>
                <c:pt idx="2">
                  <c:v>1068.5175596878335</c:v>
                </c:pt>
                <c:pt idx="3">
                  <c:v>1068.5175596878335</c:v>
                </c:pt>
                <c:pt idx="4">
                  <c:v>1068.5175596878335</c:v>
                </c:pt>
                <c:pt idx="5">
                  <c:v>1068.5175596878335</c:v>
                </c:pt>
                <c:pt idx="6">
                  <c:v>1068.5175596878335</c:v>
                </c:pt>
                <c:pt idx="7">
                  <c:v>1068.5175596878335</c:v>
                </c:pt>
                <c:pt idx="8">
                  <c:v>1068.5175596878335</c:v>
                </c:pt>
                <c:pt idx="9">
                  <c:v>1068.5175596878335</c:v>
                </c:pt>
                <c:pt idx="10">
                  <c:v>1068.5175596878335</c:v>
                </c:pt>
                <c:pt idx="11">
                  <c:v>1068.5175596878335</c:v>
                </c:pt>
                <c:pt idx="12">
                  <c:v>1068.5175596878335</c:v>
                </c:pt>
                <c:pt idx="13">
                  <c:v>1068.5175596878335</c:v>
                </c:pt>
                <c:pt idx="14">
                  <c:v>1068.5175596878335</c:v>
                </c:pt>
                <c:pt idx="15">
                  <c:v>1068.5175596878335</c:v>
                </c:pt>
                <c:pt idx="16">
                  <c:v>1068.5175596878335</c:v>
                </c:pt>
                <c:pt idx="17">
                  <c:v>1068.5175596878335</c:v>
                </c:pt>
                <c:pt idx="18">
                  <c:v>1068.5175596878335</c:v>
                </c:pt>
                <c:pt idx="19">
                  <c:v>1068.5175596878335</c:v>
                </c:pt>
                <c:pt idx="20">
                  <c:v>1068.5175596878335</c:v>
                </c:pt>
                <c:pt idx="21">
                  <c:v>1068.5175596878335</c:v>
                </c:pt>
                <c:pt idx="22">
                  <c:v>1068.5175596878335</c:v>
                </c:pt>
                <c:pt idx="23">
                  <c:v>1068.5175596878335</c:v>
                </c:pt>
                <c:pt idx="24">
                  <c:v>1068.5175596878335</c:v>
                </c:pt>
                <c:pt idx="25">
                  <c:v>1068.5175596878335</c:v>
                </c:pt>
                <c:pt idx="26">
                  <c:v>1068.5175596878335</c:v>
                </c:pt>
                <c:pt idx="27">
                  <c:v>1068.5175596878335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G.8'!$F$5:$F$32</c:f>
              <c:numCache>
                <c:ptCount val="28"/>
                <c:pt idx="0">
                  <c:v>397.3400523121666</c:v>
                </c:pt>
                <c:pt idx="1">
                  <c:v>397.3400523121666</c:v>
                </c:pt>
                <c:pt idx="2">
                  <c:v>397.3400523121666</c:v>
                </c:pt>
                <c:pt idx="3">
                  <c:v>397.3400523121666</c:v>
                </c:pt>
                <c:pt idx="4">
                  <c:v>397.3400523121666</c:v>
                </c:pt>
                <c:pt idx="5">
                  <c:v>397.3400523121666</c:v>
                </c:pt>
                <c:pt idx="6">
                  <c:v>397.3400523121666</c:v>
                </c:pt>
                <c:pt idx="7">
                  <c:v>397.3400523121666</c:v>
                </c:pt>
                <c:pt idx="8">
                  <c:v>397.3400523121666</c:v>
                </c:pt>
                <c:pt idx="9">
                  <c:v>397.3400523121666</c:v>
                </c:pt>
                <c:pt idx="10">
                  <c:v>397.3400523121666</c:v>
                </c:pt>
                <c:pt idx="11">
                  <c:v>397.3400523121666</c:v>
                </c:pt>
                <c:pt idx="12">
                  <c:v>397.3400523121666</c:v>
                </c:pt>
                <c:pt idx="13">
                  <c:v>397.3400523121666</c:v>
                </c:pt>
                <c:pt idx="14">
                  <c:v>397.3400523121666</c:v>
                </c:pt>
                <c:pt idx="15">
                  <c:v>397.3400523121666</c:v>
                </c:pt>
                <c:pt idx="16">
                  <c:v>397.3400523121666</c:v>
                </c:pt>
                <c:pt idx="17">
                  <c:v>397.3400523121666</c:v>
                </c:pt>
                <c:pt idx="18">
                  <c:v>397.3400523121666</c:v>
                </c:pt>
                <c:pt idx="19">
                  <c:v>397.3400523121666</c:v>
                </c:pt>
                <c:pt idx="20">
                  <c:v>397.3400523121666</c:v>
                </c:pt>
                <c:pt idx="21">
                  <c:v>397.3400523121666</c:v>
                </c:pt>
                <c:pt idx="22">
                  <c:v>397.3400523121666</c:v>
                </c:pt>
                <c:pt idx="23">
                  <c:v>397.3400523121666</c:v>
                </c:pt>
                <c:pt idx="24">
                  <c:v>397.3400523121666</c:v>
                </c:pt>
                <c:pt idx="25">
                  <c:v>397.3400523121666</c:v>
                </c:pt>
                <c:pt idx="26">
                  <c:v>397.3400523121666</c:v>
                </c:pt>
                <c:pt idx="27">
                  <c:v>397.3400523121666</c:v>
                </c:pt>
              </c:numCache>
            </c:numRef>
          </c:val>
          <c:smooth val="0"/>
        </c:ser>
        <c:axId val="25702627"/>
        <c:axId val="29997052"/>
      </c:line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997052"/>
        <c:crossesAt val="0"/>
        <c:auto val="1"/>
        <c:lblOffset val="100"/>
        <c:tickLblSkip val="1"/>
        <c:noMultiLvlLbl val="0"/>
      </c:catAx>
      <c:valAx>
        <c:axId val="2999705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702627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865"/>
          <c:w val="0.952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จ.เชียงราย</a:t>
            </a:r>
          </a:p>
        </c:rich>
      </c:tx>
      <c:layout>
        <c:manualLayout>
          <c:xMode val="factor"/>
          <c:yMode val="factor"/>
          <c:x val="0.0307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20375"/>
          <c:w val="0.856"/>
          <c:h val="0.70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G.8'!$B$5:$B$33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G.8'!$C$5:$C$32</c:f>
              <c:numCache>
                <c:ptCount val="28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  <c:pt idx="27">
                  <c:v>372.52526400000005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(2537 - 2564 )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G.8'!$E$5:$E$32</c:f>
              <c:numCache>
                <c:ptCount val="28"/>
                <c:pt idx="0">
                  <c:v>732.928806</c:v>
                </c:pt>
                <c:pt idx="1">
                  <c:v>732.928806</c:v>
                </c:pt>
                <c:pt idx="2">
                  <c:v>732.928806</c:v>
                </c:pt>
                <c:pt idx="3">
                  <c:v>732.928806</c:v>
                </c:pt>
                <c:pt idx="4">
                  <c:v>732.928806</c:v>
                </c:pt>
                <c:pt idx="5">
                  <c:v>732.928806</c:v>
                </c:pt>
                <c:pt idx="6">
                  <c:v>732.928806</c:v>
                </c:pt>
                <c:pt idx="7">
                  <c:v>732.928806</c:v>
                </c:pt>
                <c:pt idx="8">
                  <c:v>732.928806</c:v>
                </c:pt>
                <c:pt idx="9">
                  <c:v>732.928806</c:v>
                </c:pt>
                <c:pt idx="10">
                  <c:v>732.928806</c:v>
                </c:pt>
                <c:pt idx="11">
                  <c:v>732.928806</c:v>
                </c:pt>
                <c:pt idx="12">
                  <c:v>732.928806</c:v>
                </c:pt>
                <c:pt idx="13">
                  <c:v>732.928806</c:v>
                </c:pt>
                <c:pt idx="14">
                  <c:v>732.928806</c:v>
                </c:pt>
                <c:pt idx="15">
                  <c:v>732.928806</c:v>
                </c:pt>
                <c:pt idx="16">
                  <c:v>732.928806</c:v>
                </c:pt>
                <c:pt idx="17">
                  <c:v>732.928806</c:v>
                </c:pt>
                <c:pt idx="18">
                  <c:v>732.928806</c:v>
                </c:pt>
                <c:pt idx="19">
                  <c:v>732.928806</c:v>
                </c:pt>
                <c:pt idx="20">
                  <c:v>732.928806</c:v>
                </c:pt>
                <c:pt idx="21">
                  <c:v>732.928806</c:v>
                </c:pt>
                <c:pt idx="22">
                  <c:v>732.928806</c:v>
                </c:pt>
                <c:pt idx="23">
                  <c:v>732.928806</c:v>
                </c:pt>
                <c:pt idx="24">
                  <c:v>732.928806</c:v>
                </c:pt>
                <c:pt idx="25">
                  <c:v>732.928806</c:v>
                </c:pt>
                <c:pt idx="26">
                  <c:v>732.928806</c:v>
                </c:pt>
                <c:pt idx="27">
                  <c:v>732.928806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G.8'!$B$5:$B$33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G.8'!$D$5:$D$33</c:f>
              <c:numCache>
                <c:ptCount val="29"/>
                <c:pt idx="28">
                  <c:v>1095.6841920000004</c:v>
                </c:pt>
              </c:numCache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842118"/>
        <c:crossesAt val="0"/>
        <c:auto val="1"/>
        <c:lblOffset val="100"/>
        <c:tickLblSkip val="1"/>
        <c:noMultiLvlLbl val="0"/>
      </c:catAx>
      <c:valAx>
        <c:axId val="1384211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38013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2"/>
          <c:w val="0.9927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0.535</cdr:y>
    </cdr:from>
    <cdr:to>
      <cdr:x>0.67925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3295650"/>
          <a:ext cx="12573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0.72725</cdr:x>
      <cdr:y>0.451</cdr:y>
    </cdr:from>
    <cdr:to>
      <cdr:x>0.87025</cdr:x>
      <cdr:y>0.48125</cdr:y>
    </cdr:to>
    <cdr:sp>
      <cdr:nvSpPr>
        <cdr:cNvPr id="2" name="TextBox 1"/>
        <cdr:cNvSpPr txBox="1">
          <a:spLocks noChangeArrowheads="1"/>
        </cdr:cNvSpPr>
      </cdr:nvSpPr>
      <cdr:spPr>
        <a:xfrm>
          <a:off x="6829425" y="2781300"/>
          <a:ext cx="13430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0.38825</cdr:x>
      <cdr:y>0.6225</cdr:y>
    </cdr:from>
    <cdr:to>
      <cdr:x>0.5305</cdr:x>
      <cdr:y>0.6545</cdr:y>
    </cdr:to>
    <cdr:sp>
      <cdr:nvSpPr>
        <cdr:cNvPr id="3" name="TextBox 1"/>
        <cdr:cNvSpPr txBox="1">
          <a:spLocks noChangeArrowheads="1"/>
        </cdr:cNvSpPr>
      </cdr:nvSpPr>
      <cdr:spPr>
        <a:xfrm>
          <a:off x="3648075" y="383857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0.21925</cdr:x>
      <cdr:y>0.39825</cdr:y>
    </cdr:from>
    <cdr:to>
      <cdr:x>0.27575</cdr:x>
      <cdr:y>0.55125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57400" y="2457450"/>
          <a:ext cx="533400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2"/>
  <sheetViews>
    <sheetView zoomScalePageLayoutView="0" workbookViewId="0" topLeftCell="A26">
      <selection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9">
        <v>1373.64</v>
      </c>
      <c r="D5" s="60"/>
      <c r="E5" s="61">
        <f aca="true" t="shared" si="0" ref="E5:E32">$C$63</f>
        <v>732.928806</v>
      </c>
      <c r="F5" s="62">
        <f aca="true" t="shared" si="1" ref="F5:F32">+$C$66</f>
        <v>397.3400523121666</v>
      </c>
      <c r="G5" s="63">
        <f aca="true" t="shared" si="2" ref="G5:G32">$C$64</f>
        <v>335.5887536878334</v>
      </c>
      <c r="H5" s="64">
        <f aca="true" t="shared" si="3" ref="H5:H32">+$C$67</f>
        <v>1068.5175596878335</v>
      </c>
      <c r="I5" s="2">
        <v>1</v>
      </c>
    </row>
    <row r="6" spans="2:9" ht="11.25">
      <c r="B6" s="22">
        <v>2538</v>
      </c>
      <c r="C6" s="65">
        <v>1209.4379999999999</v>
      </c>
      <c r="D6" s="60"/>
      <c r="E6" s="66">
        <f t="shared" si="0"/>
        <v>732.928806</v>
      </c>
      <c r="F6" s="67">
        <f t="shared" si="1"/>
        <v>397.3400523121666</v>
      </c>
      <c r="G6" s="68">
        <f t="shared" si="2"/>
        <v>335.5887536878334</v>
      </c>
      <c r="H6" s="69">
        <f t="shared" si="3"/>
        <v>1068.5175596878335</v>
      </c>
      <c r="I6" s="2">
        <f>I5+1</f>
        <v>2</v>
      </c>
    </row>
    <row r="7" spans="2:9" ht="11.25">
      <c r="B7" s="22">
        <v>2539</v>
      </c>
      <c r="C7" s="65">
        <v>853.625</v>
      </c>
      <c r="D7" s="60"/>
      <c r="E7" s="66">
        <f t="shared" si="0"/>
        <v>732.928806</v>
      </c>
      <c r="F7" s="67">
        <f t="shared" si="1"/>
        <v>397.3400523121666</v>
      </c>
      <c r="G7" s="68">
        <f t="shared" si="2"/>
        <v>335.5887536878334</v>
      </c>
      <c r="H7" s="69">
        <f t="shared" si="3"/>
        <v>1068.5175596878335</v>
      </c>
      <c r="I7" s="2">
        <f aca="true" t="shared" si="4" ref="I7:I32">I6+1</f>
        <v>3</v>
      </c>
    </row>
    <row r="8" spans="2:9" ht="11.25">
      <c r="B8" s="22">
        <v>2540</v>
      </c>
      <c r="C8" s="65">
        <v>819.059</v>
      </c>
      <c r="D8" s="60"/>
      <c r="E8" s="66">
        <f t="shared" si="0"/>
        <v>732.928806</v>
      </c>
      <c r="F8" s="67">
        <f t="shared" si="1"/>
        <v>397.3400523121666</v>
      </c>
      <c r="G8" s="68">
        <f t="shared" si="2"/>
        <v>335.5887536878334</v>
      </c>
      <c r="H8" s="69">
        <f t="shared" si="3"/>
        <v>1068.5175596878335</v>
      </c>
      <c r="I8" s="2">
        <f t="shared" si="4"/>
        <v>4</v>
      </c>
    </row>
    <row r="9" spans="2:9" ht="11.25">
      <c r="B9" s="22">
        <v>2541</v>
      </c>
      <c r="C9" s="65">
        <v>325.599</v>
      </c>
      <c r="D9" s="60"/>
      <c r="E9" s="66">
        <f t="shared" si="0"/>
        <v>732.928806</v>
      </c>
      <c r="F9" s="67">
        <f t="shared" si="1"/>
        <v>397.3400523121666</v>
      </c>
      <c r="G9" s="68">
        <f t="shared" si="2"/>
        <v>335.5887536878334</v>
      </c>
      <c r="H9" s="69">
        <f t="shared" si="3"/>
        <v>1068.5175596878335</v>
      </c>
      <c r="I9" s="2">
        <f t="shared" si="4"/>
        <v>5</v>
      </c>
    </row>
    <row r="10" spans="2:9" ht="11.25">
      <c r="B10" s="22">
        <v>2542</v>
      </c>
      <c r="C10" s="65">
        <v>607.013</v>
      </c>
      <c r="D10" s="60"/>
      <c r="E10" s="66">
        <f t="shared" si="0"/>
        <v>732.928806</v>
      </c>
      <c r="F10" s="67">
        <f t="shared" si="1"/>
        <v>397.3400523121666</v>
      </c>
      <c r="G10" s="68">
        <f t="shared" si="2"/>
        <v>335.5887536878334</v>
      </c>
      <c r="H10" s="69">
        <f t="shared" si="3"/>
        <v>1068.5175596878335</v>
      </c>
      <c r="I10" s="2">
        <f t="shared" si="4"/>
        <v>6</v>
      </c>
    </row>
    <row r="11" spans="2:9" ht="11.25">
      <c r="B11" s="22">
        <v>2543</v>
      </c>
      <c r="C11" s="65">
        <v>570.977</v>
      </c>
      <c r="D11" s="60"/>
      <c r="E11" s="66">
        <f t="shared" si="0"/>
        <v>732.928806</v>
      </c>
      <c r="F11" s="67">
        <f t="shared" si="1"/>
        <v>397.3400523121666</v>
      </c>
      <c r="G11" s="68">
        <f t="shared" si="2"/>
        <v>335.5887536878334</v>
      </c>
      <c r="H11" s="69">
        <f t="shared" si="3"/>
        <v>1068.5175596878335</v>
      </c>
      <c r="I11" s="2">
        <f t="shared" si="4"/>
        <v>7</v>
      </c>
    </row>
    <row r="12" spans="2:9" ht="11.25">
      <c r="B12" s="22">
        <v>2544</v>
      </c>
      <c r="C12" s="65">
        <v>1042.458</v>
      </c>
      <c r="D12" s="60"/>
      <c r="E12" s="66">
        <f t="shared" si="0"/>
        <v>732.928806</v>
      </c>
      <c r="F12" s="67">
        <f t="shared" si="1"/>
        <v>397.3400523121666</v>
      </c>
      <c r="G12" s="68">
        <f t="shared" si="2"/>
        <v>335.5887536878334</v>
      </c>
      <c r="H12" s="69">
        <f t="shared" si="3"/>
        <v>1068.5175596878335</v>
      </c>
      <c r="I12" s="2">
        <f t="shared" si="4"/>
        <v>8</v>
      </c>
    </row>
    <row r="13" spans="2:9" ht="11.25">
      <c r="B13" s="22">
        <v>2545</v>
      </c>
      <c r="C13" s="65">
        <v>1001.9279999999999</v>
      </c>
      <c r="D13" s="60"/>
      <c r="E13" s="66">
        <f t="shared" si="0"/>
        <v>732.928806</v>
      </c>
      <c r="F13" s="67">
        <f t="shared" si="1"/>
        <v>397.3400523121666</v>
      </c>
      <c r="G13" s="68">
        <f t="shared" si="2"/>
        <v>335.5887536878334</v>
      </c>
      <c r="H13" s="69">
        <f t="shared" si="3"/>
        <v>1068.5175596878335</v>
      </c>
      <c r="I13" s="2">
        <f t="shared" si="4"/>
        <v>9</v>
      </c>
    </row>
    <row r="14" spans="2:9" ht="11.25">
      <c r="B14" s="22">
        <v>2546</v>
      </c>
      <c r="C14" s="65">
        <v>638.24</v>
      </c>
      <c r="D14" s="60"/>
      <c r="E14" s="66">
        <f t="shared" si="0"/>
        <v>732.928806</v>
      </c>
      <c r="F14" s="67">
        <f t="shared" si="1"/>
        <v>397.3400523121666</v>
      </c>
      <c r="G14" s="68">
        <f t="shared" si="2"/>
        <v>335.5887536878334</v>
      </c>
      <c r="H14" s="69">
        <f t="shared" si="3"/>
        <v>1068.5175596878335</v>
      </c>
      <c r="I14" s="2">
        <f t="shared" si="4"/>
        <v>10</v>
      </c>
    </row>
    <row r="15" spans="2:9" ht="11.25">
      <c r="B15" s="22">
        <v>2547</v>
      </c>
      <c r="C15" s="65">
        <v>1234.166</v>
      </c>
      <c r="D15" s="60"/>
      <c r="E15" s="66">
        <f t="shared" si="0"/>
        <v>732.928806</v>
      </c>
      <c r="F15" s="67">
        <f t="shared" si="1"/>
        <v>397.3400523121666</v>
      </c>
      <c r="G15" s="68">
        <f t="shared" si="2"/>
        <v>335.5887536878334</v>
      </c>
      <c r="H15" s="69">
        <f t="shared" si="3"/>
        <v>1068.5175596878335</v>
      </c>
      <c r="I15" s="2">
        <f t="shared" si="4"/>
        <v>11</v>
      </c>
    </row>
    <row r="16" spans="2:9" ht="11.25">
      <c r="B16" s="22">
        <v>2548</v>
      </c>
      <c r="C16" s="65">
        <v>974.5038720000001</v>
      </c>
      <c r="D16" s="60"/>
      <c r="E16" s="66">
        <f t="shared" si="0"/>
        <v>732.928806</v>
      </c>
      <c r="F16" s="67">
        <f t="shared" si="1"/>
        <v>397.3400523121666</v>
      </c>
      <c r="G16" s="68">
        <f t="shared" si="2"/>
        <v>335.5887536878334</v>
      </c>
      <c r="H16" s="69">
        <f t="shared" si="3"/>
        <v>1068.5175596878335</v>
      </c>
      <c r="I16" s="2">
        <f t="shared" si="4"/>
        <v>12</v>
      </c>
    </row>
    <row r="17" spans="2:9" ht="11.25">
      <c r="B17" s="22">
        <v>2549</v>
      </c>
      <c r="C17" s="65">
        <v>700.54</v>
      </c>
      <c r="D17" s="60"/>
      <c r="E17" s="66">
        <f t="shared" si="0"/>
        <v>732.928806</v>
      </c>
      <c r="F17" s="67">
        <f t="shared" si="1"/>
        <v>397.3400523121666</v>
      </c>
      <c r="G17" s="68">
        <f t="shared" si="2"/>
        <v>335.5887536878334</v>
      </c>
      <c r="H17" s="69">
        <f t="shared" si="3"/>
        <v>1068.5175596878335</v>
      </c>
      <c r="I17" s="2">
        <f t="shared" si="4"/>
        <v>13</v>
      </c>
    </row>
    <row r="18" spans="2:9" ht="11.25">
      <c r="B18" s="22">
        <v>2550</v>
      </c>
      <c r="C18" s="65">
        <v>726.7</v>
      </c>
      <c r="D18" s="60"/>
      <c r="E18" s="66">
        <f t="shared" si="0"/>
        <v>732.928806</v>
      </c>
      <c r="F18" s="67">
        <f t="shared" si="1"/>
        <v>397.3400523121666</v>
      </c>
      <c r="G18" s="68">
        <f t="shared" si="2"/>
        <v>335.5887536878334</v>
      </c>
      <c r="H18" s="69">
        <f t="shared" si="3"/>
        <v>1068.5175596878335</v>
      </c>
      <c r="I18" s="2">
        <f t="shared" si="4"/>
        <v>14</v>
      </c>
    </row>
    <row r="19" spans="2:9" ht="11.25">
      <c r="B19" s="22">
        <v>2551</v>
      </c>
      <c r="C19" s="65">
        <v>718.32</v>
      </c>
      <c r="D19" s="60"/>
      <c r="E19" s="66">
        <f t="shared" si="0"/>
        <v>732.928806</v>
      </c>
      <c r="F19" s="67">
        <f t="shared" si="1"/>
        <v>397.3400523121666</v>
      </c>
      <c r="G19" s="68">
        <f t="shared" si="2"/>
        <v>335.5887536878334</v>
      </c>
      <c r="H19" s="69">
        <f t="shared" si="3"/>
        <v>1068.5175596878335</v>
      </c>
      <c r="I19" s="2">
        <f t="shared" si="4"/>
        <v>15</v>
      </c>
    </row>
    <row r="20" spans="2:9" ht="11.25">
      <c r="B20" s="22">
        <v>2552</v>
      </c>
      <c r="C20" s="65">
        <v>540.22</v>
      </c>
      <c r="D20" s="60"/>
      <c r="E20" s="66">
        <f t="shared" si="0"/>
        <v>732.928806</v>
      </c>
      <c r="F20" s="67">
        <f t="shared" si="1"/>
        <v>397.3400523121666</v>
      </c>
      <c r="G20" s="68">
        <f t="shared" si="2"/>
        <v>335.5887536878334</v>
      </c>
      <c r="H20" s="69">
        <f t="shared" si="3"/>
        <v>1068.5175596878335</v>
      </c>
      <c r="I20" s="2">
        <f t="shared" si="4"/>
        <v>16</v>
      </c>
    </row>
    <row r="21" spans="2:9" ht="11.25">
      <c r="B21" s="22">
        <v>2553</v>
      </c>
      <c r="C21" s="70">
        <v>714.907296</v>
      </c>
      <c r="D21" s="60"/>
      <c r="E21" s="66">
        <f t="shared" si="0"/>
        <v>732.928806</v>
      </c>
      <c r="F21" s="67">
        <f t="shared" si="1"/>
        <v>397.3400523121666</v>
      </c>
      <c r="G21" s="68">
        <f t="shared" si="2"/>
        <v>335.5887536878334</v>
      </c>
      <c r="H21" s="69">
        <f t="shared" si="3"/>
        <v>1068.5175596878335</v>
      </c>
      <c r="I21" s="2">
        <f t="shared" si="4"/>
        <v>17</v>
      </c>
    </row>
    <row r="22" spans="2:9" ht="11.25">
      <c r="B22" s="22">
        <v>2554</v>
      </c>
      <c r="C22" s="70">
        <v>1456.322976</v>
      </c>
      <c r="D22" s="60"/>
      <c r="E22" s="66">
        <f t="shared" si="0"/>
        <v>732.928806</v>
      </c>
      <c r="F22" s="67">
        <f t="shared" si="1"/>
        <v>397.3400523121666</v>
      </c>
      <c r="G22" s="68">
        <f t="shared" si="2"/>
        <v>335.5887536878334</v>
      </c>
      <c r="H22" s="69">
        <f t="shared" si="3"/>
        <v>1068.5175596878335</v>
      </c>
      <c r="I22" s="2">
        <f t="shared" si="4"/>
        <v>18</v>
      </c>
    </row>
    <row r="23" spans="2:9" ht="11.25">
      <c r="B23" s="22">
        <v>2555</v>
      </c>
      <c r="C23" s="70">
        <v>468.62928000000005</v>
      </c>
      <c r="D23" s="60"/>
      <c r="E23" s="66">
        <f t="shared" si="0"/>
        <v>732.928806</v>
      </c>
      <c r="F23" s="67">
        <f t="shared" si="1"/>
        <v>397.3400523121666</v>
      </c>
      <c r="G23" s="68">
        <f t="shared" si="2"/>
        <v>335.5887536878334</v>
      </c>
      <c r="H23" s="69">
        <f t="shared" si="3"/>
        <v>1068.5175596878335</v>
      </c>
      <c r="I23" s="2">
        <f t="shared" si="4"/>
        <v>19</v>
      </c>
    </row>
    <row r="24" spans="2:9" ht="11.25">
      <c r="B24" s="22">
        <v>2556</v>
      </c>
      <c r="C24" s="70">
        <v>699.8417279999999</v>
      </c>
      <c r="D24" s="60"/>
      <c r="E24" s="66">
        <f t="shared" si="0"/>
        <v>732.928806</v>
      </c>
      <c r="F24" s="67">
        <f t="shared" si="1"/>
        <v>397.3400523121666</v>
      </c>
      <c r="G24" s="68">
        <f t="shared" si="2"/>
        <v>335.5887536878334</v>
      </c>
      <c r="H24" s="69">
        <f t="shared" si="3"/>
        <v>1068.5175596878335</v>
      </c>
      <c r="I24" s="2">
        <f t="shared" si="4"/>
        <v>20</v>
      </c>
    </row>
    <row r="25" spans="2:9" ht="11.25">
      <c r="B25" s="22">
        <v>2557</v>
      </c>
      <c r="C25" s="70">
        <v>731.06</v>
      </c>
      <c r="D25" s="60"/>
      <c r="E25" s="66">
        <f t="shared" si="0"/>
        <v>732.928806</v>
      </c>
      <c r="F25" s="67">
        <f t="shared" si="1"/>
        <v>397.3400523121666</v>
      </c>
      <c r="G25" s="68">
        <f t="shared" si="2"/>
        <v>335.5887536878334</v>
      </c>
      <c r="H25" s="69">
        <f t="shared" si="3"/>
        <v>1068.5175596878335</v>
      </c>
      <c r="I25" s="2">
        <f t="shared" si="4"/>
        <v>21</v>
      </c>
    </row>
    <row r="26" spans="2:9" ht="11.25">
      <c r="B26" s="22">
        <v>2558</v>
      </c>
      <c r="C26" s="70">
        <v>127.87200000000001</v>
      </c>
      <c r="D26" s="60"/>
      <c r="E26" s="66">
        <f t="shared" si="0"/>
        <v>732.928806</v>
      </c>
      <c r="F26" s="67">
        <f t="shared" si="1"/>
        <v>397.3400523121666</v>
      </c>
      <c r="G26" s="68">
        <f t="shared" si="2"/>
        <v>335.5887536878334</v>
      </c>
      <c r="H26" s="69">
        <f t="shared" si="3"/>
        <v>1068.5175596878335</v>
      </c>
      <c r="I26" s="2">
        <f t="shared" si="4"/>
        <v>22</v>
      </c>
    </row>
    <row r="27" spans="2:9" ht="11.25">
      <c r="B27" s="22">
        <v>2559</v>
      </c>
      <c r="C27" s="65">
        <v>499.3211520000001</v>
      </c>
      <c r="D27" s="60"/>
      <c r="E27" s="66">
        <f t="shared" si="0"/>
        <v>732.928806</v>
      </c>
      <c r="F27" s="67">
        <f t="shared" si="1"/>
        <v>397.3400523121666</v>
      </c>
      <c r="G27" s="68">
        <f t="shared" si="2"/>
        <v>335.5887536878334</v>
      </c>
      <c r="H27" s="69">
        <f t="shared" si="3"/>
        <v>1068.5175596878335</v>
      </c>
      <c r="I27" s="2">
        <f t="shared" si="4"/>
        <v>23</v>
      </c>
    </row>
    <row r="28" spans="2:9" ht="11.25">
      <c r="B28" s="22">
        <v>2560</v>
      </c>
      <c r="C28" s="65">
        <v>906.2</v>
      </c>
      <c r="D28" s="60"/>
      <c r="E28" s="66">
        <f t="shared" si="0"/>
        <v>732.928806</v>
      </c>
      <c r="F28" s="67">
        <f t="shared" si="1"/>
        <v>397.3400523121666</v>
      </c>
      <c r="G28" s="68">
        <f t="shared" si="2"/>
        <v>335.5887536878334</v>
      </c>
      <c r="H28" s="69">
        <f t="shared" si="3"/>
        <v>1068.5175596878335</v>
      </c>
      <c r="I28" s="2">
        <f t="shared" si="4"/>
        <v>24</v>
      </c>
    </row>
    <row r="29" spans="2:9" ht="11.25">
      <c r="B29" s="22">
        <v>2561</v>
      </c>
      <c r="C29" s="65">
        <v>714.3</v>
      </c>
      <c r="D29" s="60"/>
      <c r="E29" s="66">
        <f t="shared" si="0"/>
        <v>732.928806</v>
      </c>
      <c r="F29" s="67">
        <f t="shared" si="1"/>
        <v>397.3400523121666</v>
      </c>
      <c r="G29" s="68">
        <f t="shared" si="2"/>
        <v>335.5887536878334</v>
      </c>
      <c r="H29" s="69">
        <f t="shared" si="3"/>
        <v>1068.5175596878335</v>
      </c>
      <c r="I29" s="2">
        <f t="shared" si="4"/>
        <v>25</v>
      </c>
    </row>
    <row r="30" spans="2:9" ht="11.25">
      <c r="B30" s="22">
        <v>2562</v>
      </c>
      <c r="C30" s="65">
        <v>267.7</v>
      </c>
      <c r="D30" s="77"/>
      <c r="E30" s="66">
        <f t="shared" si="0"/>
        <v>732.928806</v>
      </c>
      <c r="F30" s="67">
        <f t="shared" si="1"/>
        <v>397.3400523121666</v>
      </c>
      <c r="G30" s="68">
        <f t="shared" si="2"/>
        <v>335.5887536878334</v>
      </c>
      <c r="H30" s="69">
        <f t="shared" si="3"/>
        <v>1068.5175596878335</v>
      </c>
      <c r="I30" s="2">
        <f t="shared" si="4"/>
        <v>26</v>
      </c>
    </row>
    <row r="31" spans="2:9" ht="11.25">
      <c r="B31" s="22">
        <v>2563</v>
      </c>
      <c r="C31" s="65">
        <v>226.9</v>
      </c>
      <c r="D31" s="77"/>
      <c r="E31" s="66">
        <f t="shared" si="0"/>
        <v>732.928806</v>
      </c>
      <c r="F31" s="67">
        <f t="shared" si="1"/>
        <v>397.3400523121666</v>
      </c>
      <c r="G31" s="68">
        <f t="shared" si="2"/>
        <v>335.5887536878334</v>
      </c>
      <c r="H31" s="69">
        <f t="shared" si="3"/>
        <v>1068.5175596878335</v>
      </c>
      <c r="I31" s="2">
        <f t="shared" si="4"/>
        <v>27</v>
      </c>
    </row>
    <row r="32" spans="2:9" ht="11.25">
      <c r="B32" s="22">
        <v>2564</v>
      </c>
      <c r="C32" s="65">
        <v>372.52526400000005</v>
      </c>
      <c r="D32" s="77"/>
      <c r="E32" s="66">
        <f t="shared" si="0"/>
        <v>732.928806</v>
      </c>
      <c r="F32" s="67">
        <f t="shared" si="1"/>
        <v>397.3400523121666</v>
      </c>
      <c r="G32" s="68">
        <f t="shared" si="2"/>
        <v>335.5887536878334</v>
      </c>
      <c r="H32" s="69">
        <f t="shared" si="3"/>
        <v>1068.5175596878335</v>
      </c>
      <c r="I32" s="2">
        <f t="shared" si="4"/>
        <v>28</v>
      </c>
    </row>
    <row r="33" spans="2:14" ht="11.25">
      <c r="B33" s="78">
        <v>2565</v>
      </c>
      <c r="C33" s="79">
        <v>1095.6841920000004</v>
      </c>
      <c r="D33" s="77">
        <f>C33</f>
        <v>1095.6841920000004</v>
      </c>
      <c r="E33" s="66"/>
      <c r="F33" s="67"/>
      <c r="G33" s="68"/>
      <c r="H33" s="69"/>
      <c r="K33" s="83" t="str">
        <f>'[1]std. - G.4'!$K$27:$N$27</f>
        <v>ปี 2565 ปริมาณน้ำสะสม 1 เม.ย.65 - 31 มี.ค.66</v>
      </c>
      <c r="L33" s="83"/>
      <c r="M33" s="83"/>
      <c r="N33" s="83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6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32"/>
      <c r="C60" s="33"/>
      <c r="D60" s="21"/>
      <c r="E60" s="34"/>
      <c r="F60" s="34"/>
      <c r="G60" s="34"/>
      <c r="H60" s="34"/>
      <c r="J60" s="29"/>
      <c r="K60" s="30"/>
      <c r="L60" s="29"/>
      <c r="M60" s="31"/>
    </row>
    <row r="61" spans="2:13" ht="11.25">
      <c r="B61" s="32"/>
      <c r="C61" s="33"/>
      <c r="D61" s="21"/>
      <c r="E61" s="34"/>
      <c r="F61" s="34"/>
      <c r="G61" s="34"/>
      <c r="H61" s="34"/>
      <c r="J61" s="29"/>
      <c r="K61" s="30"/>
      <c r="L61" s="29"/>
      <c r="M61" s="31"/>
    </row>
    <row r="62" spans="1:17" ht="16.5" customHeight="1">
      <c r="A62" s="23"/>
      <c r="B62" s="35"/>
      <c r="C62" s="36"/>
      <c r="D62" s="23"/>
      <c r="E62" s="23"/>
      <c r="F62" s="23"/>
      <c r="G62" s="23"/>
      <c r="H62" s="23"/>
      <c r="I62" s="23"/>
      <c r="J62" s="23"/>
      <c r="K62" s="23"/>
      <c r="Q62" s="33"/>
    </row>
    <row r="63" spans="1:11" ht="15.75" customHeight="1">
      <c r="A63" s="23"/>
      <c r="B63" s="37" t="s">
        <v>8</v>
      </c>
      <c r="C63" s="56">
        <f>AVERAGE(C5:C32)</f>
        <v>732.928806</v>
      </c>
      <c r="D63" s="38"/>
      <c r="E63" s="35"/>
      <c r="F63" s="35"/>
      <c r="G63" s="23"/>
      <c r="H63" s="39" t="s">
        <v>8</v>
      </c>
      <c r="I63" s="40" t="s">
        <v>20</v>
      </c>
      <c r="J63" s="41"/>
      <c r="K63" s="42"/>
    </row>
    <row r="64" spans="1:11" ht="15.75" customHeight="1">
      <c r="A64" s="23"/>
      <c r="B64" s="43" t="s">
        <v>10</v>
      </c>
      <c r="C64" s="57">
        <f>STDEV(C5:C32)</f>
        <v>335.5887536878334</v>
      </c>
      <c r="D64" s="38"/>
      <c r="E64" s="35"/>
      <c r="F64" s="35"/>
      <c r="G64" s="23"/>
      <c r="H64" s="45" t="s">
        <v>10</v>
      </c>
      <c r="I64" s="46" t="s">
        <v>12</v>
      </c>
      <c r="J64" s="47"/>
      <c r="K64" s="48"/>
    </row>
    <row r="65" spans="1:15" ht="15.75" customHeight="1">
      <c r="A65" s="35"/>
      <c r="B65" s="43" t="s">
        <v>13</v>
      </c>
      <c r="C65" s="44">
        <f>C64/C63</f>
        <v>0.4578736037396699</v>
      </c>
      <c r="D65" s="38"/>
      <c r="E65" s="49">
        <f>C65*100</f>
        <v>45.78736037396699</v>
      </c>
      <c r="F65" s="35" t="s">
        <v>2</v>
      </c>
      <c r="G65" s="23"/>
      <c r="H65" s="45" t="s">
        <v>13</v>
      </c>
      <c r="I65" s="46" t="s">
        <v>14</v>
      </c>
      <c r="J65" s="47"/>
      <c r="K65" s="48"/>
      <c r="M65" s="55" t="s">
        <v>19</v>
      </c>
      <c r="N65" s="2">
        <f>C70-C71-C72</f>
        <v>19</v>
      </c>
      <c r="O65" s="2" t="s">
        <v>0</v>
      </c>
    </row>
    <row r="66" spans="1:15" ht="15.75" customHeight="1">
      <c r="A66" s="35"/>
      <c r="B66" s="43" t="s">
        <v>9</v>
      </c>
      <c r="C66" s="57">
        <f>C63-C64</f>
        <v>397.3400523121666</v>
      </c>
      <c r="D66" s="38"/>
      <c r="E66" s="35"/>
      <c r="F66" s="35"/>
      <c r="G66" s="23"/>
      <c r="H66" s="45" t="s">
        <v>9</v>
      </c>
      <c r="I66" s="46" t="s">
        <v>15</v>
      </c>
      <c r="J66" s="47"/>
      <c r="K66" s="48"/>
      <c r="M66" s="55" t="s">
        <v>18</v>
      </c>
      <c r="N66" s="2">
        <f>C71</f>
        <v>4</v>
      </c>
      <c r="O66" s="2" t="s">
        <v>0</v>
      </c>
    </row>
    <row r="67" spans="1:15" ht="15.75" customHeight="1">
      <c r="A67" s="35"/>
      <c r="B67" s="50" t="s">
        <v>11</v>
      </c>
      <c r="C67" s="58">
        <f>C63+C64</f>
        <v>1068.5175596878335</v>
      </c>
      <c r="D67" s="38"/>
      <c r="E67" s="35"/>
      <c r="F67" s="35"/>
      <c r="G67" s="23"/>
      <c r="H67" s="51" t="s">
        <v>11</v>
      </c>
      <c r="I67" s="52" t="s">
        <v>16</v>
      </c>
      <c r="J67" s="53"/>
      <c r="K67" s="54"/>
      <c r="M67" s="55" t="s">
        <v>17</v>
      </c>
      <c r="N67" s="2">
        <f>C72</f>
        <v>5</v>
      </c>
      <c r="O67" s="2" t="s">
        <v>0</v>
      </c>
    </row>
    <row r="68" spans="1:6" ht="17.25" customHeight="1">
      <c r="A68" s="32"/>
      <c r="C68" s="32"/>
      <c r="D68" s="32"/>
      <c r="E68" s="32"/>
      <c r="F68" s="32"/>
    </row>
    <row r="69" spans="1:3" ht="11.25">
      <c r="A69" s="32"/>
      <c r="C69" s="32"/>
    </row>
    <row r="70" spans="1:3" ht="11.25">
      <c r="A70" s="32"/>
      <c r="C70" s="2">
        <f>MAX(I5:I59)</f>
        <v>28</v>
      </c>
    </row>
    <row r="71" ht="11.25">
      <c r="C71" s="2">
        <f>COUNTIF(C5:C32,"&gt;1081")</f>
        <v>4</v>
      </c>
    </row>
    <row r="72" ht="11.25">
      <c r="C72" s="2">
        <f>COUNTIF(C5:C32,"&lt;412")</f>
        <v>5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2023-04-25T01:36:20Z</dcterms:modified>
  <cp:category/>
  <cp:version/>
  <cp:contentType/>
  <cp:contentStatus/>
</cp:coreProperties>
</file>