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G.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<sst xmlns="http://schemas.openxmlformats.org/spreadsheetml/2006/main" count="39" uniqueCount="24">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</sst>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G.4 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0.0452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95"/>
          <c:w val="0.872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G.4'!$B$5:$B$24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'std. - G.4'!$C$5:$C$24</c:f>
              <c:numCache>
                <c:ptCount val="20"/>
                <c:pt idx="0">
                  <c:v>54.641999999999996</c:v>
                </c:pt>
                <c:pt idx="1">
                  <c:v>65.992</c:v>
                </c:pt>
                <c:pt idx="2">
                  <c:v>59.733</c:v>
                </c:pt>
                <c:pt idx="3">
                  <c:v>64.29400000000001</c:v>
                </c:pt>
                <c:pt idx="4">
                  <c:v>65.975</c:v>
                </c:pt>
                <c:pt idx="5">
                  <c:v>71.98848</c:v>
                </c:pt>
                <c:pt idx="6">
                  <c:v>61.64</c:v>
                </c:pt>
                <c:pt idx="7">
                  <c:v>55.65</c:v>
                </c:pt>
                <c:pt idx="8">
                  <c:v>57.6</c:v>
                </c:pt>
                <c:pt idx="9">
                  <c:v>52.32</c:v>
                </c:pt>
                <c:pt idx="10">
                  <c:v>41.848704000000005</c:v>
                </c:pt>
                <c:pt idx="11">
                  <c:v>90.99648000000002</c:v>
                </c:pt>
                <c:pt idx="12">
                  <c:v>37.568448</c:v>
                </c:pt>
                <c:pt idx="13">
                  <c:v>50.230368</c:v>
                </c:pt>
                <c:pt idx="14">
                  <c:v>58.01</c:v>
                </c:pt>
                <c:pt idx="15">
                  <c:v>29.195424</c:v>
                </c:pt>
                <c:pt idx="16">
                  <c:v>39.773376</c:v>
                </c:pt>
                <c:pt idx="17">
                  <c:v>73.4</c:v>
                </c:pt>
                <c:pt idx="18">
                  <c:v>68.9</c:v>
                </c:pt>
                <c:pt idx="19">
                  <c:v>21.9</c:v>
                </c:pt>
              </c:numCache>
            </c:numRef>
          </c:val>
        </c:ser>
        <c:axId val="14313129"/>
        <c:axId val="61709298"/>
      </c:barChart>
      <c:lineChart>
        <c:grouping val="standard"/>
        <c:varyColors val="0"/>
        <c:ser>
          <c:idx val="1"/>
          <c:order val="1"/>
          <c:tx>
            <c:v>ค่าเฉลี่ย (2543 - 2561 )อยู่ระหว่างค่า+-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G.4'!$B$5:$B$23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'std. - G.4'!$E$5:$E$23</c:f>
              <c:numCache>
                <c:ptCount val="19"/>
                <c:pt idx="0">
                  <c:v>57.88196210526316</c:v>
                </c:pt>
                <c:pt idx="1">
                  <c:v>57.88196210526316</c:v>
                </c:pt>
                <c:pt idx="2">
                  <c:v>57.88196210526316</c:v>
                </c:pt>
                <c:pt idx="3">
                  <c:v>57.88196210526316</c:v>
                </c:pt>
                <c:pt idx="4">
                  <c:v>57.88196210526316</c:v>
                </c:pt>
                <c:pt idx="5">
                  <c:v>57.88196210526316</c:v>
                </c:pt>
                <c:pt idx="6">
                  <c:v>57.88196210526316</c:v>
                </c:pt>
                <c:pt idx="7">
                  <c:v>57.88196210526316</c:v>
                </c:pt>
                <c:pt idx="8">
                  <c:v>57.88196210526316</c:v>
                </c:pt>
                <c:pt idx="9">
                  <c:v>57.88196210526316</c:v>
                </c:pt>
                <c:pt idx="10">
                  <c:v>57.88196210526316</c:v>
                </c:pt>
                <c:pt idx="11">
                  <c:v>57.88196210526316</c:v>
                </c:pt>
                <c:pt idx="12">
                  <c:v>57.88196210526316</c:v>
                </c:pt>
                <c:pt idx="13">
                  <c:v>57.88196210526316</c:v>
                </c:pt>
                <c:pt idx="14">
                  <c:v>57.88196210526316</c:v>
                </c:pt>
                <c:pt idx="15">
                  <c:v>57.88196210526316</c:v>
                </c:pt>
                <c:pt idx="16">
                  <c:v>57.88196210526316</c:v>
                </c:pt>
                <c:pt idx="17">
                  <c:v>57.88196210526316</c:v>
                </c:pt>
                <c:pt idx="18">
                  <c:v>57.88196210526316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G.4'!$B$5:$B$23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'std. - G.4'!$H$5:$H$23</c:f>
              <c:numCache>
                <c:ptCount val="19"/>
                <c:pt idx="0">
                  <c:v>72.3604998597665</c:v>
                </c:pt>
                <c:pt idx="1">
                  <c:v>72.3604998597665</c:v>
                </c:pt>
                <c:pt idx="2">
                  <c:v>72.3604998597665</c:v>
                </c:pt>
                <c:pt idx="3">
                  <c:v>72.3604998597665</c:v>
                </c:pt>
                <c:pt idx="4">
                  <c:v>72.3604998597665</c:v>
                </c:pt>
                <c:pt idx="5">
                  <c:v>72.3604998597665</c:v>
                </c:pt>
                <c:pt idx="6">
                  <c:v>72.3604998597665</c:v>
                </c:pt>
                <c:pt idx="7">
                  <c:v>72.3604998597665</c:v>
                </c:pt>
                <c:pt idx="8">
                  <c:v>72.3604998597665</c:v>
                </c:pt>
                <c:pt idx="9">
                  <c:v>72.3604998597665</c:v>
                </c:pt>
                <c:pt idx="10">
                  <c:v>72.3604998597665</c:v>
                </c:pt>
                <c:pt idx="11">
                  <c:v>72.3604998597665</c:v>
                </c:pt>
                <c:pt idx="12">
                  <c:v>72.3604998597665</c:v>
                </c:pt>
                <c:pt idx="13">
                  <c:v>72.3604998597665</c:v>
                </c:pt>
                <c:pt idx="14">
                  <c:v>72.3604998597665</c:v>
                </c:pt>
                <c:pt idx="15">
                  <c:v>72.3604998597665</c:v>
                </c:pt>
                <c:pt idx="16">
                  <c:v>72.3604998597665</c:v>
                </c:pt>
                <c:pt idx="17">
                  <c:v>72.3604998597665</c:v>
                </c:pt>
                <c:pt idx="18">
                  <c:v>72.3604998597665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G.4'!$B$5:$B$23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'std. - G.4'!$F$5:$F$23</c:f>
              <c:numCache>
                <c:ptCount val="19"/>
                <c:pt idx="0">
                  <c:v>43.40342435075982</c:v>
                </c:pt>
                <c:pt idx="1">
                  <c:v>43.40342435075982</c:v>
                </c:pt>
                <c:pt idx="2">
                  <c:v>43.40342435075982</c:v>
                </c:pt>
                <c:pt idx="3">
                  <c:v>43.40342435075982</c:v>
                </c:pt>
                <c:pt idx="4">
                  <c:v>43.40342435075982</c:v>
                </c:pt>
                <c:pt idx="5">
                  <c:v>43.40342435075982</c:v>
                </c:pt>
                <c:pt idx="6">
                  <c:v>43.40342435075982</c:v>
                </c:pt>
                <c:pt idx="7">
                  <c:v>43.40342435075982</c:v>
                </c:pt>
                <c:pt idx="8">
                  <c:v>43.40342435075982</c:v>
                </c:pt>
                <c:pt idx="9">
                  <c:v>43.40342435075982</c:v>
                </c:pt>
                <c:pt idx="10">
                  <c:v>43.40342435075982</c:v>
                </c:pt>
                <c:pt idx="11">
                  <c:v>43.40342435075982</c:v>
                </c:pt>
                <c:pt idx="12">
                  <c:v>43.40342435075982</c:v>
                </c:pt>
                <c:pt idx="13">
                  <c:v>43.40342435075982</c:v>
                </c:pt>
                <c:pt idx="14">
                  <c:v>43.40342435075982</c:v>
                </c:pt>
                <c:pt idx="15">
                  <c:v>43.40342435075982</c:v>
                </c:pt>
                <c:pt idx="16">
                  <c:v>43.40342435075982</c:v>
                </c:pt>
                <c:pt idx="17">
                  <c:v>43.40342435075982</c:v>
                </c:pt>
                <c:pt idx="18">
                  <c:v>43.40342435075982</c:v>
                </c:pt>
              </c:numCache>
            </c:numRef>
          </c:val>
          <c:smooth val="0"/>
        </c:ser>
        <c:axId val="14313129"/>
        <c:axId val="61709298"/>
      </c:line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709298"/>
        <c:crossesAt val="0"/>
        <c:auto val="1"/>
        <c:lblOffset val="100"/>
        <c:tickLblSkip val="1"/>
        <c:noMultiLvlLbl val="0"/>
      </c:catAx>
      <c:valAx>
        <c:axId val="6170929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313129"/>
        <c:crossesAt val="1"/>
        <c:crossBetween val="between"/>
        <c:dispUnits/>
        <c:majorUnit val="20"/>
        <c:minorUnit val="2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8875"/>
          <c:y val="0.86925"/>
          <c:w val="0.8317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G.4 น้ำแม่กรณ์ อ. เมือง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25"/>
          <c:y val="0.1625"/>
          <c:w val="0.8685"/>
          <c:h val="0.749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G.4'!$B$5:$B$24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'std. - G.4'!$C$5:$C$23</c:f>
              <c:numCache>
                <c:ptCount val="19"/>
                <c:pt idx="0">
                  <c:v>54.641999999999996</c:v>
                </c:pt>
                <c:pt idx="1">
                  <c:v>65.992</c:v>
                </c:pt>
                <c:pt idx="2">
                  <c:v>59.733</c:v>
                </c:pt>
                <c:pt idx="3">
                  <c:v>64.29400000000001</c:v>
                </c:pt>
                <c:pt idx="4">
                  <c:v>65.975</c:v>
                </c:pt>
                <c:pt idx="5">
                  <c:v>71.98848</c:v>
                </c:pt>
                <c:pt idx="6">
                  <c:v>61.64</c:v>
                </c:pt>
                <c:pt idx="7">
                  <c:v>55.65</c:v>
                </c:pt>
                <c:pt idx="8">
                  <c:v>57.6</c:v>
                </c:pt>
                <c:pt idx="9">
                  <c:v>52.32</c:v>
                </c:pt>
                <c:pt idx="10">
                  <c:v>41.848704000000005</c:v>
                </c:pt>
                <c:pt idx="11">
                  <c:v>90.99648000000002</c:v>
                </c:pt>
                <c:pt idx="12">
                  <c:v>37.568448</c:v>
                </c:pt>
                <c:pt idx="13">
                  <c:v>50.230368</c:v>
                </c:pt>
                <c:pt idx="14">
                  <c:v>58.01</c:v>
                </c:pt>
                <c:pt idx="15">
                  <c:v>29.195424</c:v>
                </c:pt>
                <c:pt idx="16">
                  <c:v>39.773376</c:v>
                </c:pt>
                <c:pt idx="17">
                  <c:v>73.4</c:v>
                </c:pt>
                <c:pt idx="18">
                  <c:v>68.9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(2543 - 2561 )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'std. - G.4'!$E$5:$E$23</c:f>
              <c:numCache>
                <c:ptCount val="19"/>
                <c:pt idx="0">
                  <c:v>57.88196210526316</c:v>
                </c:pt>
                <c:pt idx="1">
                  <c:v>57.88196210526316</c:v>
                </c:pt>
                <c:pt idx="2">
                  <c:v>57.88196210526316</c:v>
                </c:pt>
                <c:pt idx="3">
                  <c:v>57.88196210526316</c:v>
                </c:pt>
                <c:pt idx="4">
                  <c:v>57.88196210526316</c:v>
                </c:pt>
                <c:pt idx="5">
                  <c:v>57.88196210526316</c:v>
                </c:pt>
                <c:pt idx="6">
                  <c:v>57.88196210526316</c:v>
                </c:pt>
                <c:pt idx="7">
                  <c:v>57.88196210526316</c:v>
                </c:pt>
                <c:pt idx="8">
                  <c:v>57.88196210526316</c:v>
                </c:pt>
                <c:pt idx="9">
                  <c:v>57.88196210526316</c:v>
                </c:pt>
                <c:pt idx="10">
                  <c:v>57.88196210526316</c:v>
                </c:pt>
                <c:pt idx="11">
                  <c:v>57.88196210526316</c:v>
                </c:pt>
                <c:pt idx="12">
                  <c:v>57.88196210526316</c:v>
                </c:pt>
                <c:pt idx="13">
                  <c:v>57.88196210526316</c:v>
                </c:pt>
                <c:pt idx="14">
                  <c:v>57.88196210526316</c:v>
                </c:pt>
                <c:pt idx="15">
                  <c:v>57.88196210526316</c:v>
                </c:pt>
                <c:pt idx="16">
                  <c:v>57.88196210526316</c:v>
                </c:pt>
                <c:pt idx="17">
                  <c:v>57.88196210526316</c:v>
                </c:pt>
                <c:pt idx="18">
                  <c:v>57.88196210526316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G.4'!$B$5:$B$24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'std. - G.4'!$D$5:$D$24</c:f>
              <c:numCache>
                <c:ptCount val="20"/>
                <c:pt idx="19">
                  <c:v>21.9</c:v>
                </c:pt>
              </c:numCache>
            </c:numRef>
          </c:val>
          <c:smooth val="0"/>
        </c:ser>
        <c:marker val="1"/>
        <c:axId val="18512771"/>
        <c:axId val="32397212"/>
      </c:line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397212"/>
        <c:crossesAt val="0"/>
        <c:auto val="1"/>
        <c:lblOffset val="100"/>
        <c:tickLblSkip val="1"/>
        <c:noMultiLvlLbl val="0"/>
      </c:catAx>
      <c:valAx>
        <c:axId val="3239721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5127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2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</cdr:x>
      <cdr:y>0.467</cdr:y>
    </cdr:from>
    <cdr:to>
      <cdr:x>0.56225</cdr:x>
      <cdr:y>0.50325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876550"/>
          <a:ext cx="13430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58 ล้าน ลบ.ม..</a:t>
          </a:r>
        </a:p>
      </cdr:txBody>
    </cdr:sp>
  </cdr:relSizeAnchor>
  <cdr:relSizeAnchor xmlns:cdr="http://schemas.openxmlformats.org/drawingml/2006/chartDrawing">
    <cdr:from>
      <cdr:x>0.611</cdr:x>
      <cdr:y>0.38375</cdr:y>
    </cdr:from>
    <cdr:to>
      <cdr:x>0.7625</cdr:x>
      <cdr:y>0.41925</cdr:y>
    </cdr:to>
    <cdr:sp>
      <cdr:nvSpPr>
        <cdr:cNvPr id="2" name="TextBox 1"/>
        <cdr:cNvSpPr txBox="1">
          <a:spLocks noChangeArrowheads="1"/>
        </cdr:cNvSpPr>
      </cdr:nvSpPr>
      <cdr:spPr>
        <a:xfrm>
          <a:off x="5734050" y="2362200"/>
          <a:ext cx="141922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72 ล้าน ลบ.ม.</a:t>
          </a:r>
        </a:p>
      </cdr:txBody>
    </cdr:sp>
  </cdr:relSizeAnchor>
  <cdr:relSizeAnchor xmlns:cdr="http://schemas.openxmlformats.org/drawingml/2006/chartDrawing">
    <cdr:from>
      <cdr:x>0.299</cdr:x>
      <cdr:y>0.586</cdr:y>
    </cdr:from>
    <cdr:to>
      <cdr:x>0.449</cdr:x>
      <cdr:y>0.6245</cdr:y>
    </cdr:to>
    <cdr:sp>
      <cdr:nvSpPr>
        <cdr:cNvPr id="3" name="TextBox 1"/>
        <cdr:cNvSpPr txBox="1">
          <a:spLocks noChangeArrowheads="1"/>
        </cdr:cNvSpPr>
      </cdr:nvSpPr>
      <cdr:spPr>
        <a:xfrm>
          <a:off x="2800350" y="3609975"/>
          <a:ext cx="14097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43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0.3535</cdr:y>
    </cdr:from>
    <cdr:to>
      <cdr:x>0.18025</cdr:x>
      <cdr:y>0.5045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104900" y="2162175"/>
          <a:ext cx="590550" cy="923925"/>
        </a:xfrm>
        <a:prstGeom prst="curvedConnector3">
          <a:avLst>
            <a:gd name="adj1" fmla="val 0"/>
            <a:gd name="adj2" fmla="val -536500"/>
            <a:gd name="adj3" fmla="val -19332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11">
      <selection activeCell="M16" sqref="M1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2543</v>
      </c>
      <c r="C5" s="71">
        <v>54.641999999999996</v>
      </c>
      <c r="D5" s="72"/>
      <c r="E5" s="73">
        <f aca="true" t="shared" si="0" ref="E5:E23">$C$105</f>
        <v>57.88196210526316</v>
      </c>
      <c r="F5" s="74">
        <f aca="true" t="shared" si="1" ref="F5:F23">+$C$108</f>
        <v>43.40342435075982</v>
      </c>
      <c r="G5" s="75">
        <f aca="true" t="shared" si="2" ref="G5:G23">$C$106</f>
        <v>14.478537754503344</v>
      </c>
      <c r="H5" s="76">
        <f aca="true" t="shared" si="3" ref="H5:H23">+$C$109</f>
        <v>72.3604998597665</v>
      </c>
      <c r="I5" s="2">
        <v>1</v>
      </c>
    </row>
    <row r="6" spans="2:9" ht="11.25">
      <c r="B6" s="22">
        <v>2544</v>
      </c>
      <c r="C6" s="77">
        <v>65.992</v>
      </c>
      <c r="D6" s="72"/>
      <c r="E6" s="78">
        <f t="shared" si="0"/>
        <v>57.88196210526316</v>
      </c>
      <c r="F6" s="79">
        <f t="shared" si="1"/>
        <v>43.40342435075982</v>
      </c>
      <c r="G6" s="80">
        <f t="shared" si="2"/>
        <v>14.478537754503344</v>
      </c>
      <c r="H6" s="81">
        <f t="shared" si="3"/>
        <v>72.3604998597665</v>
      </c>
      <c r="I6" s="2">
        <v>2</v>
      </c>
    </row>
    <row r="7" spans="2:9" ht="11.25">
      <c r="B7" s="22">
        <v>2545</v>
      </c>
      <c r="C7" s="77">
        <v>59.733</v>
      </c>
      <c r="D7" s="72"/>
      <c r="E7" s="78">
        <f t="shared" si="0"/>
        <v>57.88196210526316</v>
      </c>
      <c r="F7" s="79">
        <f t="shared" si="1"/>
        <v>43.40342435075982</v>
      </c>
      <c r="G7" s="80">
        <f t="shared" si="2"/>
        <v>14.478537754503344</v>
      </c>
      <c r="H7" s="81">
        <f t="shared" si="3"/>
        <v>72.3604998597665</v>
      </c>
      <c r="I7" s="2">
        <v>3</v>
      </c>
    </row>
    <row r="8" spans="2:9" ht="11.25">
      <c r="B8" s="22">
        <v>2546</v>
      </c>
      <c r="C8" s="77">
        <v>64.29400000000001</v>
      </c>
      <c r="D8" s="72"/>
      <c r="E8" s="78">
        <f t="shared" si="0"/>
        <v>57.88196210526316</v>
      </c>
      <c r="F8" s="79">
        <f t="shared" si="1"/>
        <v>43.40342435075982</v>
      </c>
      <c r="G8" s="80">
        <f t="shared" si="2"/>
        <v>14.478537754503344</v>
      </c>
      <c r="H8" s="81">
        <f t="shared" si="3"/>
        <v>72.3604998597665</v>
      </c>
      <c r="I8" s="2">
        <v>4</v>
      </c>
    </row>
    <row r="9" spans="2:9" ht="11.25">
      <c r="B9" s="22">
        <v>2547</v>
      </c>
      <c r="C9" s="77">
        <v>65.975</v>
      </c>
      <c r="D9" s="72"/>
      <c r="E9" s="78">
        <f t="shared" si="0"/>
        <v>57.88196210526316</v>
      </c>
      <c r="F9" s="79">
        <f t="shared" si="1"/>
        <v>43.40342435075982</v>
      </c>
      <c r="G9" s="80">
        <f t="shared" si="2"/>
        <v>14.478537754503344</v>
      </c>
      <c r="H9" s="81">
        <f t="shared" si="3"/>
        <v>72.3604998597665</v>
      </c>
      <c r="I9" s="2">
        <v>5</v>
      </c>
    </row>
    <row r="10" spans="2:9" ht="11.25">
      <c r="B10" s="22">
        <v>2548</v>
      </c>
      <c r="C10" s="77">
        <v>71.98848</v>
      </c>
      <c r="D10" s="72"/>
      <c r="E10" s="78">
        <f t="shared" si="0"/>
        <v>57.88196210526316</v>
      </c>
      <c r="F10" s="79">
        <f t="shared" si="1"/>
        <v>43.40342435075982</v>
      </c>
      <c r="G10" s="80">
        <f t="shared" si="2"/>
        <v>14.478537754503344</v>
      </c>
      <c r="H10" s="81">
        <f t="shared" si="3"/>
        <v>72.3604998597665</v>
      </c>
      <c r="I10" s="2">
        <v>6</v>
      </c>
    </row>
    <row r="11" spans="2:9" ht="11.25">
      <c r="B11" s="22">
        <v>2549</v>
      </c>
      <c r="C11" s="77">
        <v>61.64</v>
      </c>
      <c r="D11" s="72"/>
      <c r="E11" s="78">
        <f t="shared" si="0"/>
        <v>57.88196210526316</v>
      </c>
      <c r="F11" s="79">
        <f t="shared" si="1"/>
        <v>43.40342435075982</v>
      </c>
      <c r="G11" s="80">
        <f t="shared" si="2"/>
        <v>14.478537754503344</v>
      </c>
      <c r="H11" s="81">
        <f t="shared" si="3"/>
        <v>72.3604998597665</v>
      </c>
      <c r="I11" s="2">
        <v>7</v>
      </c>
    </row>
    <row r="12" spans="2:9" ht="11.25">
      <c r="B12" s="22">
        <v>2550</v>
      </c>
      <c r="C12" s="77">
        <v>55.65</v>
      </c>
      <c r="D12" s="72"/>
      <c r="E12" s="78">
        <f t="shared" si="0"/>
        <v>57.88196210526316</v>
      </c>
      <c r="F12" s="79">
        <f t="shared" si="1"/>
        <v>43.40342435075982</v>
      </c>
      <c r="G12" s="80">
        <f t="shared" si="2"/>
        <v>14.478537754503344</v>
      </c>
      <c r="H12" s="81">
        <f t="shared" si="3"/>
        <v>72.3604998597665</v>
      </c>
      <c r="I12" s="2">
        <v>8</v>
      </c>
    </row>
    <row r="13" spans="2:9" ht="11.25">
      <c r="B13" s="22">
        <v>2551</v>
      </c>
      <c r="C13" s="77">
        <v>57.6</v>
      </c>
      <c r="D13" s="72"/>
      <c r="E13" s="78">
        <f t="shared" si="0"/>
        <v>57.88196210526316</v>
      </c>
      <c r="F13" s="79">
        <f t="shared" si="1"/>
        <v>43.40342435075982</v>
      </c>
      <c r="G13" s="80">
        <f t="shared" si="2"/>
        <v>14.478537754503344</v>
      </c>
      <c r="H13" s="81">
        <f t="shared" si="3"/>
        <v>72.3604998597665</v>
      </c>
      <c r="I13" s="2">
        <v>9</v>
      </c>
    </row>
    <row r="14" spans="2:9" ht="11.25">
      <c r="B14" s="22">
        <v>2552</v>
      </c>
      <c r="C14" s="77">
        <v>52.32</v>
      </c>
      <c r="D14" s="72"/>
      <c r="E14" s="78">
        <f t="shared" si="0"/>
        <v>57.88196210526316</v>
      </c>
      <c r="F14" s="79">
        <f t="shared" si="1"/>
        <v>43.40342435075982</v>
      </c>
      <c r="G14" s="80">
        <f t="shared" si="2"/>
        <v>14.478537754503344</v>
      </c>
      <c r="H14" s="81">
        <f t="shared" si="3"/>
        <v>72.3604998597665</v>
      </c>
      <c r="I14" s="2">
        <v>10</v>
      </c>
    </row>
    <row r="15" spans="2:9" ht="11.25">
      <c r="B15" s="22">
        <v>2553</v>
      </c>
      <c r="C15" s="77">
        <v>41.848704000000005</v>
      </c>
      <c r="D15" s="72"/>
      <c r="E15" s="78">
        <f t="shared" si="0"/>
        <v>57.88196210526316</v>
      </c>
      <c r="F15" s="79">
        <f t="shared" si="1"/>
        <v>43.40342435075982</v>
      </c>
      <c r="G15" s="80">
        <f t="shared" si="2"/>
        <v>14.478537754503344</v>
      </c>
      <c r="H15" s="81">
        <f t="shared" si="3"/>
        <v>72.3604998597665</v>
      </c>
      <c r="I15" s="2">
        <v>11</v>
      </c>
    </row>
    <row r="16" spans="2:9" ht="11.25">
      <c r="B16" s="22">
        <v>2554</v>
      </c>
      <c r="C16" s="77">
        <v>90.99648000000002</v>
      </c>
      <c r="D16" s="72"/>
      <c r="E16" s="78">
        <f t="shared" si="0"/>
        <v>57.88196210526316</v>
      </c>
      <c r="F16" s="79">
        <f t="shared" si="1"/>
        <v>43.40342435075982</v>
      </c>
      <c r="G16" s="80">
        <f t="shared" si="2"/>
        <v>14.478537754503344</v>
      </c>
      <c r="H16" s="81">
        <f t="shared" si="3"/>
        <v>72.3604998597665</v>
      </c>
      <c r="I16" s="2">
        <v>12</v>
      </c>
    </row>
    <row r="17" spans="2:9" ht="11.25">
      <c r="B17" s="22">
        <v>2555</v>
      </c>
      <c r="C17" s="77">
        <v>37.568448</v>
      </c>
      <c r="D17" s="72"/>
      <c r="E17" s="78">
        <f t="shared" si="0"/>
        <v>57.88196210526316</v>
      </c>
      <c r="F17" s="79">
        <f t="shared" si="1"/>
        <v>43.40342435075982</v>
      </c>
      <c r="G17" s="80">
        <f t="shared" si="2"/>
        <v>14.478537754503344</v>
      </c>
      <c r="H17" s="81">
        <f t="shared" si="3"/>
        <v>72.3604998597665</v>
      </c>
      <c r="I17" s="2">
        <v>13</v>
      </c>
    </row>
    <row r="18" spans="2:9" ht="11.25">
      <c r="B18" s="22">
        <v>2556</v>
      </c>
      <c r="C18" s="77">
        <v>50.230368</v>
      </c>
      <c r="D18" s="72"/>
      <c r="E18" s="78">
        <f t="shared" si="0"/>
        <v>57.88196210526316</v>
      </c>
      <c r="F18" s="79">
        <f t="shared" si="1"/>
        <v>43.40342435075982</v>
      </c>
      <c r="G18" s="80">
        <f t="shared" si="2"/>
        <v>14.478537754503344</v>
      </c>
      <c r="H18" s="81">
        <f t="shared" si="3"/>
        <v>72.3604998597665</v>
      </c>
      <c r="I18" s="2">
        <v>14</v>
      </c>
    </row>
    <row r="19" spans="2:9" ht="11.25">
      <c r="B19" s="22">
        <v>2557</v>
      </c>
      <c r="C19" s="77">
        <v>58.01</v>
      </c>
      <c r="D19" s="72"/>
      <c r="E19" s="78">
        <f t="shared" si="0"/>
        <v>57.88196210526316</v>
      </c>
      <c r="F19" s="79">
        <f t="shared" si="1"/>
        <v>43.40342435075982</v>
      </c>
      <c r="G19" s="80">
        <f t="shared" si="2"/>
        <v>14.478537754503344</v>
      </c>
      <c r="H19" s="81">
        <f t="shared" si="3"/>
        <v>72.3604998597665</v>
      </c>
      <c r="I19" s="2">
        <v>15</v>
      </c>
    </row>
    <row r="20" spans="2:9" ht="11.25">
      <c r="B20" s="22">
        <v>2558</v>
      </c>
      <c r="C20" s="77">
        <v>29.195424</v>
      </c>
      <c r="D20" s="72"/>
      <c r="E20" s="78">
        <f t="shared" si="0"/>
        <v>57.88196210526316</v>
      </c>
      <c r="F20" s="79">
        <f t="shared" si="1"/>
        <v>43.40342435075982</v>
      </c>
      <c r="G20" s="80">
        <f t="shared" si="2"/>
        <v>14.478537754503344</v>
      </c>
      <c r="H20" s="81">
        <f t="shared" si="3"/>
        <v>72.3604998597665</v>
      </c>
      <c r="I20" s="2">
        <v>16</v>
      </c>
    </row>
    <row r="21" spans="2:13" ht="11.25">
      <c r="B21" s="22">
        <v>2559</v>
      </c>
      <c r="C21" s="77">
        <v>39.773376</v>
      </c>
      <c r="D21" s="72"/>
      <c r="E21" s="78">
        <f t="shared" si="0"/>
        <v>57.88196210526316</v>
      </c>
      <c r="F21" s="79">
        <f t="shared" si="1"/>
        <v>43.40342435075982</v>
      </c>
      <c r="G21" s="80">
        <f t="shared" si="2"/>
        <v>14.478537754503344</v>
      </c>
      <c r="H21" s="81">
        <f t="shared" si="3"/>
        <v>72.3604998597665</v>
      </c>
      <c r="I21" s="2">
        <v>17</v>
      </c>
      <c r="L21" s="92"/>
      <c r="M21" s="92"/>
    </row>
    <row r="22" spans="2:9" ht="11.25">
      <c r="B22" s="22">
        <v>2560</v>
      </c>
      <c r="C22" s="77">
        <v>73.4</v>
      </c>
      <c r="D22" s="72"/>
      <c r="E22" s="78">
        <f t="shared" si="0"/>
        <v>57.88196210526316</v>
      </c>
      <c r="F22" s="79">
        <f t="shared" si="1"/>
        <v>43.40342435075982</v>
      </c>
      <c r="G22" s="80">
        <f t="shared" si="2"/>
        <v>14.478537754503344</v>
      </c>
      <c r="H22" s="81">
        <f t="shared" si="3"/>
        <v>72.3604998597665</v>
      </c>
      <c r="I22" s="2">
        <v>18</v>
      </c>
    </row>
    <row r="23" spans="2:9" ht="11.25">
      <c r="B23" s="22">
        <v>2561</v>
      </c>
      <c r="C23" s="77">
        <v>68.9</v>
      </c>
      <c r="D23" s="72"/>
      <c r="E23" s="78">
        <f t="shared" si="0"/>
        <v>57.88196210526316</v>
      </c>
      <c r="F23" s="79">
        <f t="shared" si="1"/>
        <v>43.40342435075982</v>
      </c>
      <c r="G23" s="80">
        <f t="shared" si="2"/>
        <v>14.478537754503344</v>
      </c>
      <c r="H23" s="81">
        <f t="shared" si="3"/>
        <v>72.3604998597665</v>
      </c>
      <c r="I23" s="2">
        <v>18</v>
      </c>
    </row>
    <row r="24" spans="2:14" ht="11.25">
      <c r="B24" s="91">
        <v>2562</v>
      </c>
      <c r="C24" s="89">
        <v>21.9</v>
      </c>
      <c r="D24" s="93">
        <f>C24</f>
        <v>21.9</v>
      </c>
      <c r="E24" s="78"/>
      <c r="F24" s="79"/>
      <c r="G24" s="80"/>
      <c r="H24" s="81"/>
      <c r="K24" s="97" t="s">
        <v>23</v>
      </c>
      <c r="L24" s="97"/>
      <c r="M24" s="97"/>
      <c r="N24" s="97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AVERAGE(C5:C23)</f>
        <v>57.88196210526316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STDEV(C5:C23)</f>
        <v>14.478537754503344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0.25013902825500145</v>
      </c>
      <c r="D107" s="48"/>
      <c r="E107" s="59">
        <f>C107*100</f>
        <v>25.013902825500146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12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43.40342435075982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72.3604998597665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4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18</v>
      </c>
    </row>
    <row r="113" ht="11.25">
      <c r="C113" s="2">
        <f>COUNTIF(C5:C23,"&gt;72")</f>
        <v>2</v>
      </c>
    </row>
    <row r="114" ht="11.25">
      <c r="C114" s="2">
        <f>COUNTIF(C5:C23,"&lt;43")</f>
        <v>4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2017-07-13T02:13:10Z</cp:lastPrinted>
  <dcterms:created xsi:type="dcterms:W3CDTF">2016-04-07T02:09:12Z</dcterms:created>
  <dcterms:modified xsi:type="dcterms:W3CDTF">2020-04-23T04:13:31Z</dcterms:modified>
  <cp:category/>
  <cp:version/>
  <cp:contentType/>
  <cp:contentStatus/>
</cp:coreProperties>
</file>