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G.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<sst xmlns="http://schemas.openxmlformats.org/spreadsheetml/2006/main" count="50" uniqueCount="25">
  <si>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</si>
  <si>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</si>
  <si>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</si>
  <si>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</si>
  <si>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</si>
  <si>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</si>
  <si>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</si>
  <si>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</si>
  <si>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</si>
  <si>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</si>
  <si>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</si>
  <si>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</si>
  <si>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</si>
  <si>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</si>
  <si>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</si>
  <si>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</si>
  <si>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</si>
  <si>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</si>
  <si>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</si>
  <si>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</si>
  <si>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</si>
  <si>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</si>
  <si>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</si>
  <si>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G.10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</si>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</sst>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G.10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น้ำแม่ลาว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แม่สรวย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เชียงราย</a:t>
            </a:r>
          </a:p>
        </c:rich>
      </c:tx>
      <c:layout>
        <c:manualLayout>
          <c:xMode val="factor"/>
          <c:yMode val="factor"/>
          <c:x val="0.047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'G.10'!$D$36:$O$36</c:f>
              <c:numCache/>
            </c:numRef>
          </c:xVal>
          <c:yVal>
            <c:numRef>
              <c:f>'G.10'!$D$37:$O$37</c:f>
              <c:numCache/>
            </c:numRef>
          </c:yVal>
          <c:smooth val="0"/>
        </c:ser>
        <c:axId val="50793559"/>
        <c:axId val="54488848"/>
      </c:scatterChart>
      <c:valAx>
        <c:axId val="5079355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4488848"/>
        <c:crossesAt val="1"/>
        <c:crossBetween val="midCat"/>
        <c:dispUnits/>
        <c:majorUnit val="10"/>
      </c:valAx>
      <c:valAx>
        <c:axId val="54488848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07935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3" sqref="U13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COUNT(J41:J59)</f>
        <v>19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AVERAGE(J41:J59)</f>
        <v>3.0366842105263085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(VAR(J41:J59))</f>
        <v>0.7214333391812855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 aca="true" t="shared" si="0" ref="A6:A11">I41</f>
        <v>2546</v>
      </c>
      <c r="B6" s="98">
        <v>4.76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STDEV(J41:J59)</f>
        <v>0.849372320705876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t="shared" si="0"/>
        <v>2547</v>
      </c>
      <c r="B7" s="90">
        <v>3.71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2548</v>
      </c>
      <c r="B8" s="90">
        <v>4.11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2549</v>
      </c>
      <c r="B9" s="90">
        <v>2.65</v>
      </c>
      <c r="C9" s="91"/>
      <c r="D9" s="92"/>
      <c r="E9" s="36"/>
      <c r="F9" s="36"/>
      <c r="U9" t="s">
        <v>15</v>
      </c>
      <c r="V9" s="14">
        <f>+B80</f>
        <v>0.521749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2550</v>
      </c>
      <c r="B10" s="90">
        <v>2.85</v>
      </c>
      <c r="C10" s="91"/>
      <c r="D10" s="92"/>
      <c r="E10" s="35"/>
      <c r="F10" s="7"/>
      <c r="U10" t="s">
        <v>16</v>
      </c>
      <c r="V10" s="14">
        <f>+B81</f>
        <v>1.055746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2551</v>
      </c>
      <c r="B11" s="90">
        <v>2.437000000000012</v>
      </c>
      <c r="C11" s="91"/>
      <c r="D11" s="92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2552</v>
      </c>
      <c r="B12" s="90">
        <v>3.2799999999999727</v>
      </c>
      <c r="C12" s="91"/>
      <c r="D12" s="92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2553</v>
      </c>
      <c r="B13" s="90">
        <v>2.849999999999966</v>
      </c>
      <c r="C13" s="91"/>
      <c r="D13" s="92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2554</v>
      </c>
      <c r="B14" s="90">
        <v>3.24</v>
      </c>
      <c r="C14" s="91"/>
      <c r="D14" s="92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2555</v>
      </c>
      <c r="B15" s="90">
        <v>1.9599999999999795</v>
      </c>
      <c r="C15" s="91"/>
      <c r="D15" s="92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2556</v>
      </c>
      <c r="B16" s="90">
        <v>2.05</v>
      </c>
      <c r="C16" s="91"/>
      <c r="D16" s="92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2557</v>
      </c>
      <c r="B17" s="90">
        <v>3.099999999999966</v>
      </c>
      <c r="C17" s="91"/>
      <c r="D17" s="92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2558</v>
      </c>
      <c r="B18" s="90">
        <v>1.3</v>
      </c>
      <c r="C18" s="91"/>
      <c r="D18" s="92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2559</v>
      </c>
      <c r="B19" s="90">
        <v>2.55</v>
      </c>
      <c r="C19" s="91"/>
      <c r="D19" s="92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2560</v>
      </c>
      <c r="B20" s="90">
        <v>3.6</v>
      </c>
      <c r="C20" s="91"/>
      <c r="D20" s="92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2561</v>
      </c>
      <c r="B21" s="90">
        <v>3.53</v>
      </c>
      <c r="C21" s="91"/>
      <c r="D21" s="92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2562</v>
      </c>
      <c r="B22" s="90">
        <v>3.22</v>
      </c>
      <c r="C22" s="91"/>
      <c r="D22" s="92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2563</v>
      </c>
      <c r="B23" s="90">
        <v>4.159999999999968</v>
      </c>
      <c r="C23" s="91"/>
      <c r="D23" s="92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2564</v>
      </c>
      <c r="B24" s="90">
        <v>2.34</v>
      </c>
      <c r="C24" s="91"/>
      <c r="D24" s="92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2" ref="D37:O37">ROUND((((-LN(-LN(1-1/D36)))+$B$83*$B$84)/$B$83),2)</f>
        <v>2.91</v>
      </c>
      <c r="E37" s="77">
        <f t="shared" si="2"/>
        <v>3.34</v>
      </c>
      <c r="F37" s="77">
        <f t="shared" si="2"/>
        <v>3.62</v>
      </c>
      <c r="G37" s="77">
        <f t="shared" si="2"/>
        <v>3.82</v>
      </c>
      <c r="H37" s="77">
        <f t="shared" si="2"/>
        <v>3.99</v>
      </c>
      <c r="I37" s="77">
        <f t="shared" si="2"/>
        <v>4.43</v>
      </c>
      <c r="J37" s="77">
        <f t="shared" si="2"/>
        <v>5.01</v>
      </c>
      <c r="K37" s="77">
        <f t="shared" si="2"/>
        <v>5.19</v>
      </c>
      <c r="L37" s="77">
        <f t="shared" si="2"/>
        <v>5.76</v>
      </c>
      <c r="M37" s="78">
        <f t="shared" si="2"/>
        <v>6.32</v>
      </c>
      <c r="N37" s="78">
        <f t="shared" si="2"/>
        <v>6.88</v>
      </c>
      <c r="O37" s="78">
        <f t="shared" si="2"/>
        <v>7.62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2546</v>
      </c>
      <c r="J41" s="73">
        <v>4.76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2547</v>
      </c>
      <c r="J42" s="73">
        <v>3.71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2548</v>
      </c>
      <c r="J43" s="73">
        <v>4.11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2549</v>
      </c>
      <c r="J44" s="73">
        <v>2.65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2550</v>
      </c>
      <c r="J45" s="73">
        <v>2.85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2551</v>
      </c>
      <c r="J46" s="73">
        <v>2.437000000000012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2552</v>
      </c>
      <c r="J47" s="73">
        <v>3.2799999999999727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2553</v>
      </c>
      <c r="J48" s="73">
        <v>2.849999999999966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2554</v>
      </c>
      <c r="J49" s="73">
        <v>3.24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2555</v>
      </c>
      <c r="J50" s="73">
        <v>1.9599999999999795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2556</v>
      </c>
      <c r="J51" s="73">
        <v>2.05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2557</v>
      </c>
      <c r="J52" s="73">
        <v>3.099999999999966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2558</v>
      </c>
      <c r="J53" s="73">
        <v>1.3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2559</v>
      </c>
      <c r="J54" s="73">
        <v>2.55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2560</v>
      </c>
      <c r="J55" s="73">
        <v>3.6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2561</v>
      </c>
      <c r="J56" s="73">
        <v>3.53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>
        <v>2562</v>
      </c>
      <c r="J57" s="73">
        <v>3.22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>
        <v>2563</v>
      </c>
      <c r="J58" s="73">
        <v>4.159999999999968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>
        <v>2564</v>
      </c>
      <c r="J59" s="73">
        <v>2.34</v>
      </c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1"/>
      <c r="J78" s="73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1"/>
      <c r="J79" s="73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0.521749</v>
      </c>
      <c r="C80" s="27"/>
      <c r="D80" s="27"/>
      <c r="E80" s="27"/>
      <c r="I80" s="71"/>
      <c r="J80" s="73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1.055746</v>
      </c>
      <c r="C81" s="27"/>
      <c r="D81" s="27"/>
      <c r="E81" s="27"/>
      <c r="I81" s="71"/>
      <c r="J81" s="73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1.2429719856218249</v>
      </c>
      <c r="C83" s="28"/>
      <c r="D83" s="28"/>
      <c r="E83" s="28"/>
      <c r="I83" s="71"/>
      <c r="J83" s="73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2.6169249512385915</v>
      </c>
      <c r="C84" s="28"/>
      <c r="D84" s="28"/>
      <c r="E84" s="28"/>
      <c r="I84" s="71"/>
      <c r="J84" s="73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7" sqref="D7"/>
    </sheetView>
  </sheetViews>
  <sheetFormatPr defaultColWidth="9.140625" defaultRowHeight="21.75"/>
  <sheetData>
    <row r="1" ht="21.75">
      <c r="D1" s="70">
        <v>433.473</v>
      </c>
    </row>
    <row r="2" spans="2:4" ht="21.75">
      <c r="B2" s="82">
        <v>2546</v>
      </c>
      <c r="C2" s="80">
        <v>4.76</v>
      </c>
      <c r="D2" s="86"/>
    </row>
    <row r="3" spans="2:4" ht="21.75">
      <c r="B3" s="83">
        <v>2547</v>
      </c>
      <c r="C3" s="81">
        <v>3.71</v>
      </c>
      <c r="D3" s="87"/>
    </row>
    <row r="4" spans="2:4" ht="21.75">
      <c r="B4" s="83">
        <v>2548</v>
      </c>
      <c r="C4" s="81">
        <v>4.11</v>
      </c>
      <c r="D4" s="87"/>
    </row>
    <row r="5" spans="2:4" ht="21.75">
      <c r="B5" s="83">
        <v>2549</v>
      </c>
      <c r="C5" s="81">
        <v>2.65</v>
      </c>
      <c r="D5" s="87"/>
    </row>
    <row r="6" spans="2:4" ht="21.75">
      <c r="B6" s="83">
        <v>2550</v>
      </c>
      <c r="C6" s="81">
        <v>2.85</v>
      </c>
      <c r="D6" s="87"/>
    </row>
    <row r="7" spans="2:4" ht="21.75">
      <c r="B7" s="83">
        <v>2551</v>
      </c>
      <c r="C7" s="81">
        <v>435.91</v>
      </c>
      <c r="D7" s="87">
        <f>C7-D1</f>
        <v>2.437000000000012</v>
      </c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2022-01-11T07:02:14Z</dcterms:modified>
  <cp:category/>
  <cp:version/>
  <cp:contentType/>
  <cp:contentStatus/>
</cp:coreProperties>
</file>