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G.10" sheetId="1" r:id="rId1"/>
    <sheet name="Sheet2" sheetId="2" r:id="rId2"/>
    <sheet name="Sheet3" sheetId="3" r:id="rId3"/>
  </sheets>
  <definedNames>
    <definedName name="_xlnm.Print_Area" localSheetId="0">'Return G.10'!$A$1:$Q$34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<sst xmlns="http://schemas.openxmlformats.org/spreadsheetml/2006/main" count="50" uniqueCount="25">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</sst>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02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4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202" fontId="4" fillId="0" borderId="27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G.10'!$D$33:$O$33</c:f>
              <c:numCache/>
            </c:numRef>
          </c:xVal>
          <c:yVal>
            <c:numRef>
              <c:f>'Return G.10'!$D$34:$O$34</c:f>
              <c:numCache/>
            </c:numRef>
          </c:yVal>
          <c:smooth val="0"/>
        </c:ser>
        <c:axId val="17303102"/>
        <c:axId val="21510191"/>
      </c:scatterChart>
      <c:valAx>
        <c:axId val="173031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510191"/>
        <c:crossesAt val="10"/>
        <c:crossBetween val="midCat"/>
        <c:dispUnits/>
        <c:majorUnit val="10"/>
      </c:valAx>
      <c:valAx>
        <c:axId val="21510191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303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8" sqref="V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209.41736842105266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6016.6948315789405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2546</v>
      </c>
      <c r="B6" s="80">
        <v>320.74</v>
      </c>
      <c r="C6" s="81"/>
      <c r="D6" s="82"/>
      <c r="E6" s="1"/>
      <c r="F6" s="2"/>
      <c r="K6" s="4" t="s">
        <v>7</v>
      </c>
      <c r="M6" s="9" t="s">
        <v>0</v>
      </c>
      <c r="T6" s="4" t="s">
        <v>8</v>
      </c>
      <c r="V6" s="10">
        <f>STDEV(J41:J59)</f>
        <v>77.56735673966814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12">
        <v>196.1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12">
        <v>221.7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12">
        <v>179.3</v>
      </c>
      <c r="C9" s="13"/>
      <c r="D9" s="14"/>
      <c r="E9" s="16"/>
      <c r="F9" s="16"/>
      <c r="U9" s="2" t="s">
        <v>16</v>
      </c>
      <c r="V9" s="17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12">
        <v>203.05</v>
      </c>
      <c r="C10" s="13"/>
      <c r="D10" s="14"/>
      <c r="E10" s="18"/>
      <c r="F10" s="19"/>
      <c r="U10" s="2" t="s">
        <v>17</v>
      </c>
      <c r="V10" s="17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12">
        <v>162.94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12">
        <v>339.77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12">
        <v>265.4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12">
        <v>339.21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12">
        <v>134.85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12">
        <v>136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12">
        <v>187.3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12">
        <v>69.93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24">
        <v>147.26</v>
      </c>
      <c r="C19" s="25"/>
      <c r="D19" s="26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27">
        <v>219.95</v>
      </c>
      <c r="C20" s="25"/>
      <c r="D20" s="26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27">
        <v>257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24">
        <v>201.65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24">
        <v>293.42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24">
        <v>103.36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24"/>
      <c r="C25" s="25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4"/>
      <c r="C26" s="25"/>
      <c r="D26" s="26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7"/>
      <c r="C27" s="28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7"/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2"/>
      <c r="C29" s="28"/>
      <c r="D29" s="31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3"/>
      <c r="B30" s="34"/>
      <c r="C30" s="35"/>
      <c r="D30" s="36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7"/>
      <c r="B31" s="27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2"/>
      <c r="B32" s="43"/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8"/>
      <c r="C33" s="49" t="s">
        <v>9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8"/>
      <c r="C34" s="52" t="s">
        <v>2</v>
      </c>
      <c r="D34" s="53">
        <f>ROUND((((-LN(-LN(1-1/D33)))+$B$83*$B$84)/$B$83),2)</f>
        <v>198.01</v>
      </c>
      <c r="E34" s="52">
        <f aca="true" t="shared" si="1" ref="E34:O34">ROUND((((-LN(-LN(1-1/E33)))+$B$83*$B$84)/$B$83),2)</f>
        <v>237.41</v>
      </c>
      <c r="F34" s="54">
        <f t="shared" si="1"/>
        <v>262.62</v>
      </c>
      <c r="G34" s="54">
        <f t="shared" si="1"/>
        <v>281.29</v>
      </c>
      <c r="H34" s="54">
        <f t="shared" si="1"/>
        <v>296.13</v>
      </c>
      <c r="I34" s="54">
        <f t="shared" si="1"/>
        <v>336.42</v>
      </c>
      <c r="J34" s="54">
        <f t="shared" si="1"/>
        <v>389.31</v>
      </c>
      <c r="K34" s="54">
        <f t="shared" si="1"/>
        <v>406.09</v>
      </c>
      <c r="L34" s="54">
        <f t="shared" si="1"/>
        <v>457.77</v>
      </c>
      <c r="M34" s="54">
        <f t="shared" si="1"/>
        <v>509.06</v>
      </c>
      <c r="N34" s="54">
        <f t="shared" si="1"/>
        <v>560.18</v>
      </c>
      <c r="O34" s="54">
        <f t="shared" si="1"/>
        <v>627.61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5"/>
      <c r="C35" s="55"/>
      <c r="D35" s="55"/>
      <c r="E35" s="1"/>
      <c r="F35" s="2"/>
      <c r="S35" s="22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8"/>
      <c r="C36" s="57"/>
      <c r="D36" s="58" t="s">
        <v>10</v>
      </c>
      <c r="E36" s="59"/>
      <c r="F36" s="59" t="s">
        <v>18</v>
      </c>
      <c r="G36" s="59"/>
      <c r="H36" s="59"/>
      <c r="I36" s="59"/>
      <c r="J36" s="59"/>
      <c r="K36" s="59"/>
      <c r="L36" s="59"/>
      <c r="M36" s="60"/>
      <c r="N36" s="60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8"/>
      <c r="C37" s="48"/>
      <c r="D37" s="48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18.75">
      <c r="A39" s="22"/>
      <c r="B39" s="48"/>
      <c r="C39" s="48"/>
      <c r="D39" s="48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8"/>
      <c r="C41" s="48"/>
      <c r="D41" s="48"/>
      <c r="E41" s="19"/>
      <c r="G41" s="62" t="s">
        <v>20</v>
      </c>
      <c r="I41" s="22">
        <v>2546</v>
      </c>
      <c r="J41" s="21">
        <v>320.74</v>
      </c>
      <c r="K41" s="22"/>
      <c r="S41" s="22"/>
      <c r="Y41" s="6"/>
      <c r="Z41" s="6"/>
      <c r="AA41" s="6"/>
      <c r="AB41" s="6"/>
    </row>
    <row r="42" spans="1:28" ht="18.75">
      <c r="A42" s="20"/>
      <c r="B42" s="55"/>
      <c r="C42" s="55"/>
      <c r="D42" s="55"/>
      <c r="E42" s="1"/>
      <c r="I42" s="22">
        <v>2547</v>
      </c>
      <c r="J42" s="21">
        <v>196.1</v>
      </c>
      <c r="K42" s="22"/>
      <c r="S42" s="22"/>
      <c r="Y42" s="6"/>
      <c r="Z42" s="6"/>
      <c r="AA42" s="6"/>
      <c r="AB42" s="6"/>
    </row>
    <row r="43" spans="1:28" ht="18.75">
      <c r="A43" s="20"/>
      <c r="B43" s="63"/>
      <c r="C43" s="63"/>
      <c r="D43" s="63"/>
      <c r="E43" s="1"/>
      <c r="I43" s="22">
        <v>2548</v>
      </c>
      <c r="J43" s="21">
        <v>221.7</v>
      </c>
      <c r="K43" s="22"/>
      <c r="S43" s="22"/>
      <c r="Y43" s="6"/>
      <c r="Z43" s="6"/>
      <c r="AA43" s="6"/>
      <c r="AB43" s="6"/>
    </row>
    <row r="44" spans="1:28" ht="18.75">
      <c r="A44" s="20"/>
      <c r="B44" s="55"/>
      <c r="C44" s="55"/>
      <c r="D44" s="55"/>
      <c r="E44" s="1"/>
      <c r="I44" s="22">
        <v>2549</v>
      </c>
      <c r="J44" s="21">
        <v>179.3</v>
      </c>
      <c r="K44" s="22"/>
      <c r="S44" s="22"/>
      <c r="Y44" s="6"/>
      <c r="Z44" s="6"/>
      <c r="AA44" s="6"/>
      <c r="AB44" s="6"/>
    </row>
    <row r="45" spans="1:28" ht="18.75">
      <c r="A45" s="20"/>
      <c r="B45" s="55"/>
      <c r="C45" s="55"/>
      <c r="D45" s="55"/>
      <c r="E45" s="64"/>
      <c r="I45" s="22">
        <v>2550</v>
      </c>
      <c r="J45" s="21">
        <v>203.05</v>
      </c>
      <c r="K45" s="22"/>
      <c r="S45" s="22"/>
      <c r="Y45" s="6"/>
      <c r="Z45" s="6"/>
      <c r="AA45" s="6"/>
      <c r="AB45" s="6"/>
    </row>
    <row r="46" spans="1:28" ht="18.75">
      <c r="A46" s="65"/>
      <c r="B46" s="66"/>
      <c r="C46" s="66"/>
      <c r="D46" s="66"/>
      <c r="E46" s="64"/>
      <c r="I46" s="22">
        <v>2551</v>
      </c>
      <c r="J46" s="21">
        <v>162.94</v>
      </c>
      <c r="K46" s="22"/>
      <c r="S46" s="22"/>
      <c r="Y46" s="6"/>
      <c r="Z46" s="6"/>
      <c r="AA46" s="6"/>
      <c r="AB46" s="6"/>
    </row>
    <row r="47" spans="1:28" ht="18.75">
      <c r="A47" s="65"/>
      <c r="B47" s="66"/>
      <c r="C47" s="66"/>
      <c r="D47" s="66"/>
      <c r="E47" s="64"/>
      <c r="I47" s="22">
        <v>2552</v>
      </c>
      <c r="J47" s="21">
        <v>339.77</v>
      </c>
      <c r="K47" s="22"/>
      <c r="S47" s="22"/>
      <c r="Y47" s="6"/>
      <c r="Z47" s="6"/>
      <c r="AA47" s="6"/>
      <c r="AB47" s="6"/>
    </row>
    <row r="48" spans="1:28" ht="18.75">
      <c r="A48" s="65"/>
      <c r="B48" s="66"/>
      <c r="C48" s="66"/>
      <c r="D48" s="66"/>
      <c r="E48" s="64"/>
      <c r="I48" s="22">
        <v>2553</v>
      </c>
      <c r="J48" s="21">
        <v>265.4</v>
      </c>
      <c r="K48" s="22"/>
      <c r="S48" s="22"/>
      <c r="Y48" s="6"/>
      <c r="Z48" s="6"/>
      <c r="AA48" s="6"/>
      <c r="AB48" s="6"/>
    </row>
    <row r="49" spans="1:28" ht="18.75">
      <c r="A49" s="65"/>
      <c r="B49" s="66"/>
      <c r="C49" s="66"/>
      <c r="D49" s="66"/>
      <c r="E49" s="64"/>
      <c r="I49" s="22">
        <v>2554</v>
      </c>
      <c r="J49" s="21">
        <v>339.21</v>
      </c>
      <c r="K49" s="22"/>
      <c r="S49" s="22"/>
      <c r="Y49" s="6"/>
      <c r="Z49" s="6"/>
      <c r="AA49" s="6"/>
      <c r="AB49" s="6"/>
    </row>
    <row r="50" spans="1:28" ht="18.75">
      <c r="A50" s="65"/>
      <c r="B50" s="66"/>
      <c r="C50" s="66"/>
      <c r="D50" s="66"/>
      <c r="E50" s="64"/>
      <c r="I50" s="67">
        <v>2555</v>
      </c>
      <c r="J50" s="21">
        <v>134.85</v>
      </c>
      <c r="K50" s="22"/>
      <c r="S50" s="22"/>
      <c r="Y50" s="6"/>
      <c r="Z50" s="6"/>
      <c r="AA50" s="6"/>
      <c r="AB50" s="6"/>
    </row>
    <row r="51" spans="1:28" ht="18.75">
      <c r="A51" s="65"/>
      <c r="B51" s="66"/>
      <c r="C51" s="66"/>
      <c r="D51" s="66"/>
      <c r="E51" s="64"/>
      <c r="I51" s="22">
        <v>2556</v>
      </c>
      <c r="J51" s="21">
        <v>136</v>
      </c>
      <c r="K51" s="22"/>
      <c r="S51" s="22"/>
      <c r="Y51" s="6"/>
      <c r="Z51" s="6"/>
      <c r="AA51" s="6"/>
      <c r="AB51" s="6"/>
    </row>
    <row r="52" spans="1:28" ht="18.75">
      <c r="A52" s="65"/>
      <c r="B52" s="66"/>
      <c r="C52" s="66"/>
      <c r="D52" s="66"/>
      <c r="E52" s="64"/>
      <c r="I52" s="22">
        <v>2557</v>
      </c>
      <c r="J52" s="21">
        <v>187.3</v>
      </c>
      <c r="K52" s="22"/>
      <c r="S52" s="22"/>
      <c r="Y52" s="6"/>
      <c r="Z52" s="6"/>
      <c r="AA52" s="6"/>
      <c r="AB52" s="6"/>
    </row>
    <row r="53" spans="1:28" ht="18.75">
      <c r="A53" s="65"/>
      <c r="B53" s="66"/>
      <c r="C53" s="66"/>
      <c r="D53" s="66"/>
      <c r="E53" s="64"/>
      <c r="I53" s="67">
        <v>2558</v>
      </c>
      <c r="J53" s="21">
        <v>69.93</v>
      </c>
      <c r="K53" s="22"/>
      <c r="S53" s="22"/>
      <c r="Y53" s="6"/>
      <c r="Z53" s="6"/>
      <c r="AA53" s="6"/>
      <c r="AB53" s="6"/>
    </row>
    <row r="54" spans="1:28" ht="18.75">
      <c r="A54" s="65"/>
      <c r="B54" s="64"/>
      <c r="C54" s="64"/>
      <c r="D54" s="64"/>
      <c r="E54" s="64"/>
      <c r="I54" s="22">
        <v>2559</v>
      </c>
      <c r="J54" s="21">
        <v>147.26</v>
      </c>
      <c r="K54" s="22"/>
      <c r="S54" s="22"/>
      <c r="Y54" s="6"/>
      <c r="Z54" s="6"/>
      <c r="AA54" s="6"/>
      <c r="AB54" s="6"/>
    </row>
    <row r="55" spans="1:28" ht="18.75">
      <c r="A55" s="65"/>
      <c r="B55" s="64"/>
      <c r="C55" s="64"/>
      <c r="D55" s="64"/>
      <c r="E55" s="64"/>
      <c r="I55" s="22">
        <v>2560</v>
      </c>
      <c r="J55" s="21">
        <v>219.95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67">
        <v>2561</v>
      </c>
      <c r="J56" s="21">
        <v>257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2562</v>
      </c>
      <c r="J57" s="21">
        <v>201.65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67">
        <v>2563</v>
      </c>
      <c r="J58" s="21">
        <v>293.42</v>
      </c>
      <c r="K58" s="22"/>
      <c r="S58" s="22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2564</v>
      </c>
      <c r="J59" s="21">
        <v>103.36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/>
      <c r="J60" s="21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/>
      <c r="J61" s="21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1"/>
      <c r="K62" s="22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9"/>
      <c r="C63" s="69"/>
      <c r="D63" s="69"/>
      <c r="E63" s="69"/>
      <c r="F63" s="69"/>
      <c r="G63" s="7"/>
      <c r="H63" s="7"/>
      <c r="I63" s="70"/>
      <c r="J63" s="77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1"/>
      <c r="C64" s="71"/>
      <c r="D64" s="71"/>
      <c r="E64" s="71"/>
      <c r="F64" s="71"/>
      <c r="G64" s="56"/>
      <c r="H64" s="56"/>
      <c r="I64" s="72"/>
      <c r="J64" s="78"/>
      <c r="K64" s="73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4">
        <f>IF($A$79&gt;=6,VLOOKUP($F$78,$X$3:$AC$38,$A$79-4),VLOOKUP($A$78,$X$3:$AC$38,$A$79+1))</f>
        <v>0.521749</v>
      </c>
      <c r="C80" s="74"/>
      <c r="D80" s="74"/>
      <c r="E80" s="74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4">
        <f>IF($A$79&gt;=6,VLOOKUP($F$78,$Y$58:$AD$97,$A$79-4),VLOOKUP($A$78,$Y$58:$AD$97,$A$79+1))</f>
        <v>1.055746</v>
      </c>
      <c r="C81" s="74"/>
      <c r="D81" s="74"/>
      <c r="E81" s="74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5">
        <f>B81/V6</f>
        <v>0.013610699711520386</v>
      </c>
      <c r="C83" s="75"/>
      <c r="D83" s="75"/>
      <c r="E83" s="75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6">
        <f>V4-(B80/B83)</f>
        <v>171.08363018139548</v>
      </c>
      <c r="C84" s="75"/>
      <c r="D84" s="75"/>
      <c r="E84" s="75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7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7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7"/>
      <c r="J93" s="67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7"/>
      <c r="J94" s="67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2022-06-07T04:20:39Z</dcterms:modified>
  <cp:category/>
  <cp:version/>
  <cp:contentType/>
  <cp:contentStatus/>
</cp:coreProperties>
</file>