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'[1]MONTHLY'!$B$30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<sst xmlns="http://schemas.openxmlformats.org/spreadsheetml/2006/main" count="164" uniqueCount="22">
  <si>
    <t>-</t>
  </si>
  <si>
    <t>รวม</t>
  </si>
  <si>
    <t>เฉลี่ย</t>
  </si>
  <si>
    <t>วัน</t>
  </si>
  <si>
    <t>สถานี : 40032  อ.ร้องกวาง  จ.แพร่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</si>
  <si>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</si>
  <si>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</si>
  <si>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</si>
  <si>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</si>
  <si>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</si>
  <si>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</si>
  <si>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</si>
  <si>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</si>
  <si>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</si>
  <si>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</si>
  <si>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</si>
  <si>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</si>
  <si>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ปีน้ำ</t>
  </si>
  <si>
    <t>ปริมาณน้ำฝนรายเดือน  -  มิลลิเมตร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</si>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</sst>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_)"/>
    <numFmt numFmtId="181" formatCode="0.0"/>
    <numFmt numFmtId="182" formatCode="dd\ ดดด\ yyyy"/>
    <numFmt numFmtId="183" formatCode="&quot;฿&quot;#,##0_);[Red]\(&quot;฿&quot;#,##0\)"/>
    <numFmt numFmtId="184" formatCode="&quot;฿&quot;#,##0.00_);[Red]\(&quot;฿&quot;#,##0.00\)"/>
    <numFmt numFmtId="185" formatCode="0.00_)"/>
    <numFmt numFmtId="186" formatCode="0.0_)"/>
    <numFmt numFmtId="187" formatCode="yyyy"/>
    <numFmt numFmtId="188" formatCode="bbbb"/>
    <numFmt numFmtId="189" formatCode="\ \ \ bbbb"/>
    <numFmt numFmtId="190" formatCode="mmm\-yyyy"/>
    <numFmt numFmtId="191" formatCode="0.000_)"/>
    <numFmt numFmtId="192" formatCode="d\ ดดด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47">
    <font>
      <sz val="14"/>
      <name val="Cordia New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3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1" fillId="0" borderId="0">
      <alignment/>
      <protection/>
    </xf>
  </cellStyleXfs>
  <cellXfs count="79">
    <xf numFmtId="0" fontId="0" fillId="0" borderId="0" xfId="0" applyAlignment="1">
      <alignment/>
    </xf>
    <xf numFmtId="180" fontId="5" fillId="0" borderId="0" xfId="63" applyNumberFormat="1" applyFont="1" applyAlignment="1">
      <alignment horizontal="center" vertical="center"/>
      <protection/>
    </xf>
    <xf numFmtId="185" fontId="5" fillId="0" borderId="0" xfId="63" applyFont="1" applyAlignment="1">
      <alignment horizontal="center" vertical="center"/>
      <protection/>
    </xf>
    <xf numFmtId="1" fontId="4" fillId="0" borderId="10" xfId="63" applyNumberFormat="1" applyFont="1" applyBorder="1" applyAlignment="1" applyProtection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5" fontId="5" fillId="0" borderId="0" xfId="63" applyFont="1" applyBorder="1" applyAlignment="1">
      <alignment horizontal="center" vertical="center"/>
      <protection/>
    </xf>
    <xf numFmtId="1" fontId="4" fillId="0" borderId="11" xfId="63" applyNumberFormat="1" applyFont="1" applyBorder="1" applyAlignment="1" applyProtection="1">
      <alignment horizontal="center" vertical="center"/>
      <protection/>
    </xf>
    <xf numFmtId="181" fontId="4" fillId="0" borderId="12" xfId="63" applyNumberFormat="1" applyFont="1" applyBorder="1" applyAlignment="1" applyProtection="1">
      <alignment horizontal="center" vertical="center"/>
      <protection/>
    </xf>
    <xf numFmtId="181" fontId="4" fillId="0" borderId="13" xfId="63" applyNumberFormat="1" applyFont="1" applyBorder="1" applyAlignment="1" applyProtection="1">
      <alignment horizontal="center" vertical="center"/>
      <protection/>
    </xf>
    <xf numFmtId="181" fontId="4" fillId="0" borderId="14" xfId="63" applyNumberFormat="1" applyFont="1" applyBorder="1" applyAlignment="1" applyProtection="1">
      <alignment horizontal="center" vertical="center"/>
      <protection/>
    </xf>
    <xf numFmtId="181" fontId="4" fillId="0" borderId="11" xfId="63" applyNumberFormat="1" applyFont="1" applyBorder="1" applyAlignment="1" applyProtection="1">
      <alignment horizontal="center" vertical="center"/>
      <protection/>
    </xf>
    <xf numFmtId="180" fontId="4" fillId="0" borderId="11" xfId="63" applyNumberFormat="1" applyFont="1" applyBorder="1" applyAlignment="1" applyProtection="1">
      <alignment horizontal="center" vertical="center"/>
      <protection/>
    </xf>
    <xf numFmtId="1" fontId="5" fillId="0" borderId="15" xfId="63" applyNumberFormat="1" applyFont="1" applyBorder="1" applyAlignment="1" applyProtection="1">
      <alignment horizontal="center" vertical="center"/>
      <protection/>
    </xf>
    <xf numFmtId="181" fontId="5" fillId="0" borderId="16" xfId="63" applyNumberFormat="1" applyFont="1" applyBorder="1" applyAlignment="1" applyProtection="1">
      <alignment horizontal="right" vertical="center"/>
      <protection/>
    </xf>
    <xf numFmtId="181" fontId="5" fillId="0" borderId="17" xfId="63" applyNumberFormat="1" applyFont="1" applyBorder="1" applyAlignment="1" applyProtection="1">
      <alignment horizontal="right" vertical="center"/>
      <protection/>
    </xf>
    <xf numFmtId="181" fontId="5" fillId="0" borderId="18" xfId="63" applyNumberFormat="1" applyFont="1" applyBorder="1" applyAlignment="1" applyProtection="1">
      <alignment horizontal="right" vertical="center"/>
      <protection/>
    </xf>
    <xf numFmtId="181" fontId="5" fillId="0" borderId="19" xfId="63" applyNumberFormat="1" applyFont="1" applyBorder="1" applyAlignment="1" applyProtection="1">
      <alignment horizontal="right" vertical="center"/>
      <protection/>
    </xf>
    <xf numFmtId="186" fontId="5" fillId="0" borderId="0" xfId="63" applyNumberFormat="1" applyFont="1" applyAlignment="1">
      <alignment horizontal="center" vertical="center"/>
      <protection/>
    </xf>
    <xf numFmtId="1" fontId="5" fillId="0" borderId="20" xfId="63" applyNumberFormat="1" applyFont="1" applyBorder="1" applyAlignment="1" applyProtection="1">
      <alignment horizontal="center" vertical="center"/>
      <protection/>
    </xf>
    <xf numFmtId="181" fontId="5" fillId="0" borderId="21" xfId="63" applyNumberFormat="1" applyFont="1" applyBorder="1" applyAlignment="1" applyProtection="1">
      <alignment horizontal="right" vertical="center"/>
      <protection/>
    </xf>
    <xf numFmtId="181" fontId="5" fillId="0" borderId="22" xfId="63" applyNumberFormat="1" applyFont="1" applyBorder="1" applyAlignment="1" applyProtection="1">
      <alignment horizontal="right" vertical="center"/>
      <protection/>
    </xf>
    <xf numFmtId="181" fontId="5" fillId="0" borderId="23" xfId="63" applyNumberFormat="1" applyFont="1" applyBorder="1" applyAlignment="1" applyProtection="1">
      <alignment horizontal="right" vertical="center"/>
      <protection/>
    </xf>
    <xf numFmtId="181" fontId="5" fillId="0" borderId="24" xfId="63" applyNumberFormat="1" applyFont="1" applyBorder="1" applyAlignment="1" applyProtection="1">
      <alignment horizontal="right" vertical="center"/>
      <protection/>
    </xf>
    <xf numFmtId="1" fontId="5" fillId="0" borderId="24" xfId="63" applyNumberFormat="1" applyFont="1" applyBorder="1" applyAlignment="1" applyProtection="1">
      <alignment horizontal="center" vertical="center"/>
      <protection/>
    </xf>
    <xf numFmtId="1" fontId="5" fillId="0" borderId="25" xfId="63" applyNumberFormat="1" applyFont="1" applyBorder="1" applyAlignment="1" applyProtection="1">
      <alignment horizontal="center" vertical="center"/>
      <protection/>
    </xf>
    <xf numFmtId="1" fontId="5" fillId="0" borderId="26" xfId="63" applyNumberFormat="1" applyFont="1" applyBorder="1" applyAlignment="1" applyProtection="1">
      <alignment horizontal="center" vertical="center"/>
      <protection/>
    </xf>
    <xf numFmtId="181" fontId="5" fillId="0" borderId="27" xfId="63" applyNumberFormat="1" applyFont="1" applyBorder="1" applyAlignment="1" applyProtection="1">
      <alignment horizontal="right" vertical="center"/>
      <protection/>
    </xf>
    <xf numFmtId="181" fontId="5" fillId="0" borderId="28" xfId="63" applyNumberFormat="1" applyFont="1" applyBorder="1" applyAlignment="1" applyProtection="1">
      <alignment horizontal="right" vertical="center"/>
      <protection/>
    </xf>
    <xf numFmtId="181" fontId="5" fillId="0" borderId="29" xfId="63" applyNumberFormat="1" applyFont="1" applyBorder="1" applyAlignment="1" applyProtection="1">
      <alignment horizontal="right" vertical="center"/>
      <protection/>
    </xf>
    <xf numFmtId="181" fontId="5" fillId="0" borderId="20" xfId="63" applyNumberFormat="1" applyFont="1" applyBorder="1" applyAlignment="1" applyProtection="1">
      <alignment horizontal="right" vertical="center"/>
      <protection/>
    </xf>
    <xf numFmtId="1" fontId="5" fillId="0" borderId="30" xfId="63" applyNumberFormat="1" applyFont="1" applyBorder="1" applyAlignment="1" applyProtection="1">
      <alignment horizontal="center" vertical="center"/>
      <protection/>
    </xf>
    <xf numFmtId="181" fontId="5" fillId="0" borderId="31" xfId="63" applyNumberFormat="1" applyFont="1" applyBorder="1" applyAlignment="1" applyProtection="1">
      <alignment horizontal="right" vertical="center"/>
      <protection/>
    </xf>
    <xf numFmtId="181" fontId="5" fillId="0" borderId="32" xfId="63" applyNumberFormat="1" applyFont="1" applyBorder="1" applyAlignment="1" applyProtection="1">
      <alignment horizontal="right" vertical="center"/>
      <protection/>
    </xf>
    <xf numFmtId="181" fontId="5" fillId="0" borderId="33" xfId="63" applyNumberFormat="1" applyFont="1" applyBorder="1" applyAlignment="1" applyProtection="1">
      <alignment horizontal="right" vertical="center"/>
      <protection/>
    </xf>
    <xf numFmtId="181" fontId="5" fillId="0" borderId="34" xfId="63" applyNumberFormat="1" applyFont="1" applyBorder="1" applyAlignment="1" applyProtection="1">
      <alignment horizontal="right" vertical="center"/>
      <protection/>
    </xf>
    <xf numFmtId="1" fontId="5" fillId="0" borderId="35" xfId="63" applyNumberFormat="1" applyFont="1" applyBorder="1" applyAlignment="1" applyProtection="1">
      <alignment horizontal="center" vertical="center"/>
      <protection/>
    </xf>
    <xf numFmtId="181" fontId="5" fillId="0" borderId="36" xfId="63" applyNumberFormat="1" applyFont="1" applyBorder="1" applyAlignment="1" applyProtection="1">
      <alignment horizontal="right" vertical="center"/>
      <protection/>
    </xf>
    <xf numFmtId="181" fontId="5" fillId="0" borderId="37" xfId="63" applyNumberFormat="1" applyFont="1" applyBorder="1" applyAlignment="1" applyProtection="1">
      <alignment horizontal="right" vertical="center"/>
      <protection/>
    </xf>
    <xf numFmtId="181" fontId="5" fillId="0" borderId="38" xfId="63" applyNumberFormat="1" applyFont="1" applyBorder="1" applyAlignment="1" applyProtection="1">
      <alignment horizontal="right" vertical="center"/>
      <protection/>
    </xf>
    <xf numFmtId="181" fontId="5" fillId="0" borderId="39" xfId="63" applyNumberFormat="1" applyFont="1" applyBorder="1" applyAlignment="1" applyProtection="1">
      <alignment horizontal="right" vertical="center"/>
      <protection/>
    </xf>
    <xf numFmtId="181" fontId="5" fillId="0" borderId="22" xfId="63" applyNumberFormat="1" applyFont="1" applyFill="1" applyBorder="1" applyAlignment="1" applyProtection="1">
      <alignment horizontal="right" vertical="center"/>
      <protection/>
    </xf>
    <xf numFmtId="1" fontId="5" fillId="0" borderId="25" xfId="63" applyNumberFormat="1" applyFont="1" applyBorder="1" applyAlignment="1">
      <alignment horizontal="center" vertical="center"/>
      <protection/>
    </xf>
    <xf numFmtId="181" fontId="5" fillId="0" borderId="21" xfId="63" applyNumberFormat="1" applyFont="1" applyBorder="1" applyAlignment="1">
      <alignment horizontal="right" vertical="center"/>
      <protection/>
    </xf>
    <xf numFmtId="181" fontId="5" fillId="0" borderId="22" xfId="63" applyNumberFormat="1" applyFont="1" applyBorder="1" applyAlignment="1">
      <alignment horizontal="right" vertical="center"/>
      <protection/>
    </xf>
    <xf numFmtId="181" fontId="5" fillId="0" borderId="23" xfId="63" applyNumberFormat="1" applyFont="1" applyBorder="1" applyAlignment="1">
      <alignment horizontal="right" vertical="center"/>
      <protection/>
    </xf>
    <xf numFmtId="1" fontId="5" fillId="0" borderId="30" xfId="63" applyNumberFormat="1" applyFont="1" applyBorder="1" applyAlignment="1">
      <alignment horizontal="center" vertical="center"/>
      <protection/>
    </xf>
    <xf numFmtId="181" fontId="5" fillId="0" borderId="31" xfId="63" applyNumberFormat="1" applyFont="1" applyBorder="1" applyAlignment="1">
      <alignment horizontal="right" vertical="center"/>
      <protection/>
    </xf>
    <xf numFmtId="181" fontId="5" fillId="0" borderId="32" xfId="63" applyNumberFormat="1" applyFont="1" applyBorder="1" applyAlignment="1">
      <alignment horizontal="right" vertical="center"/>
      <protection/>
    </xf>
    <xf numFmtId="181" fontId="5" fillId="0" borderId="33" xfId="63" applyNumberFormat="1" applyFont="1" applyBorder="1" applyAlignment="1">
      <alignment horizontal="right" vertical="center"/>
      <protection/>
    </xf>
    <xf numFmtId="1" fontId="5" fillId="0" borderId="35" xfId="63" applyNumberFormat="1" applyFont="1" applyBorder="1" applyAlignment="1">
      <alignment horizontal="center" vertical="center"/>
      <protection/>
    </xf>
    <xf numFmtId="181" fontId="5" fillId="0" borderId="36" xfId="63" applyNumberFormat="1" applyFont="1" applyBorder="1" applyAlignment="1">
      <alignment horizontal="right" vertical="center"/>
      <protection/>
    </xf>
    <xf numFmtId="181" fontId="5" fillId="0" borderId="37" xfId="63" applyNumberFormat="1" applyFont="1" applyBorder="1" applyAlignment="1">
      <alignment horizontal="right" vertical="center"/>
      <protection/>
    </xf>
    <xf numFmtId="181" fontId="5" fillId="0" borderId="38" xfId="63" applyNumberFormat="1" applyFont="1" applyBorder="1" applyAlignment="1">
      <alignment horizontal="right" vertical="center"/>
      <protection/>
    </xf>
    <xf numFmtId="181" fontId="5" fillId="0" borderId="25" xfId="63" applyNumberFormat="1" applyFont="1" applyBorder="1" applyAlignment="1">
      <alignment horizontal="right" vertical="center"/>
      <protection/>
    </xf>
    <xf numFmtId="181" fontId="5" fillId="0" borderId="40" xfId="63" applyNumberFormat="1" applyFont="1" applyBorder="1" applyAlignment="1">
      <alignment horizontal="right" vertical="center"/>
      <protection/>
    </xf>
    <xf numFmtId="181" fontId="5" fillId="0" borderId="24" xfId="63" applyNumberFormat="1" applyFont="1" applyBorder="1" applyAlignment="1">
      <alignment horizontal="right" vertical="center"/>
      <protection/>
    </xf>
    <xf numFmtId="181" fontId="5" fillId="0" borderId="25" xfId="63" applyNumberFormat="1" applyFont="1" applyBorder="1" applyAlignment="1" applyProtection="1">
      <alignment horizontal="right" vertical="center"/>
      <protection/>
    </xf>
    <xf numFmtId="181" fontId="5" fillId="0" borderId="40" xfId="63" applyNumberFormat="1" applyFont="1" applyBorder="1" applyAlignment="1" applyProtection="1">
      <alignment horizontal="right" vertical="center"/>
      <protection/>
    </xf>
    <xf numFmtId="181" fontId="5" fillId="0" borderId="0" xfId="63" applyNumberFormat="1" applyFont="1" applyAlignment="1">
      <alignment horizontal="center" vertical="center"/>
      <protection/>
    </xf>
    <xf numFmtId="181" fontId="5" fillId="0" borderId="26" xfId="63" applyNumberFormat="1" applyFont="1" applyBorder="1" applyAlignment="1" applyProtection="1">
      <alignment horizontal="right" vertical="center"/>
      <protection/>
    </xf>
    <xf numFmtId="1" fontId="5" fillId="0" borderId="41" xfId="63" applyNumberFormat="1" applyFont="1" applyBorder="1" applyAlignment="1">
      <alignment horizontal="center" vertical="center"/>
      <protection/>
    </xf>
    <xf numFmtId="181" fontId="5" fillId="0" borderId="41" xfId="63" applyNumberFormat="1" applyFont="1" applyBorder="1" applyAlignment="1">
      <alignment horizontal="right" vertical="center"/>
      <protection/>
    </xf>
    <xf numFmtId="180" fontId="5" fillId="0" borderId="41" xfId="63" applyNumberFormat="1" applyFont="1" applyBorder="1" applyAlignment="1">
      <alignment horizontal="right" vertical="center"/>
      <protection/>
    </xf>
    <xf numFmtId="181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1" fontId="5" fillId="0" borderId="0" xfId="63" applyNumberFormat="1" applyFont="1" applyBorder="1" applyAlignment="1">
      <alignment horizontal="center" vertical="center"/>
      <protection/>
    </xf>
    <xf numFmtId="181" fontId="6" fillId="0" borderId="0" xfId="63" applyNumberFormat="1" applyFont="1" applyBorder="1" applyAlignment="1">
      <alignment horizontal="left" vertical="center"/>
      <protection/>
    </xf>
    <xf numFmtId="1" fontId="5" fillId="0" borderId="42" xfId="63" applyNumberFormat="1" applyFont="1" applyBorder="1" applyAlignment="1" applyProtection="1">
      <alignment horizontal="right" vertical="center"/>
      <protection/>
    </xf>
    <xf numFmtId="1" fontId="5" fillId="0" borderId="43" xfId="63" applyNumberFormat="1" applyFont="1" applyBorder="1" applyAlignment="1" applyProtection="1">
      <alignment horizontal="right" vertical="center"/>
      <protection/>
    </xf>
    <xf numFmtId="1" fontId="5" fillId="0" borderId="44" xfId="63" applyNumberFormat="1" applyFont="1" applyBorder="1" applyAlignment="1" applyProtection="1">
      <alignment horizontal="right" vertical="center"/>
      <protection/>
    </xf>
    <xf numFmtId="1" fontId="5" fillId="0" borderId="45" xfId="63" applyNumberFormat="1" applyFont="1" applyBorder="1" applyAlignment="1" applyProtection="1">
      <alignment horizontal="right" vertical="center"/>
      <protection/>
    </xf>
    <xf numFmtId="1" fontId="5" fillId="0" borderId="46" xfId="63" applyNumberFormat="1" applyFont="1" applyBorder="1" applyAlignment="1" applyProtection="1">
      <alignment horizontal="right" vertical="center"/>
      <protection/>
    </xf>
    <xf numFmtId="1" fontId="5" fillId="0" borderId="43" xfId="63" applyNumberFormat="1" applyFont="1" applyBorder="1" applyAlignment="1">
      <alignment horizontal="right" vertical="center"/>
      <protection/>
    </xf>
    <xf numFmtId="1" fontId="5" fillId="0" borderId="45" xfId="63" applyNumberFormat="1" applyFont="1" applyBorder="1" applyAlignment="1">
      <alignment horizontal="right" vertical="center"/>
      <protection/>
    </xf>
    <xf numFmtId="1" fontId="5" fillId="0" borderId="46" xfId="63" applyNumberFormat="1" applyFont="1" applyBorder="1" applyAlignment="1">
      <alignment horizontal="right" vertical="center"/>
      <protection/>
    </xf>
    <xf numFmtId="1" fontId="5" fillId="0" borderId="44" xfId="63" applyNumberFormat="1" applyFont="1" applyBorder="1" applyAlignment="1">
      <alignment horizontal="right" vertical="center"/>
      <protection/>
    </xf>
    <xf numFmtId="181" fontId="5" fillId="0" borderId="47" xfId="63" applyNumberFormat="1" applyFont="1" applyBorder="1" applyAlignment="1" applyProtection="1">
      <alignment horizontal="right" vertical="center"/>
      <protection/>
    </xf>
    <xf numFmtId="181" fontId="4" fillId="0" borderId="0" xfId="63" applyNumberFormat="1" applyFont="1" applyAlignment="1" applyProtection="1">
      <alignment horizontal="center" vertical="center"/>
      <protection/>
    </xf>
    <xf numFmtId="1" fontId="4" fillId="0" borderId="0" xfId="63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40032-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อ.ร้องกวาง  จ.แพร่</a:t>
            </a:r>
          </a:p>
        </c:rich>
      </c:tx>
      <c:layout>
        <c:manualLayout>
          <c:xMode val="factor"/>
          <c:yMode val="factor"/>
          <c:x val="-0.048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0575"/>
          <c:w val="0.950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7452308"/>
        <c:axId val="67070773"/>
      </c:barChart>
      <c:lineChart>
        <c:grouping val="standard"/>
        <c:varyColors val="0"/>
        <c:ser>
          <c:idx val="1"/>
          <c:order val="1"/>
          <c:tx>
            <c:v>ปริมาณน้ำฝนเฉลี่ย 1245.7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7452308"/>
        <c:axId val="67070773"/>
      </c:lineChart>
      <c:date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7070773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6707077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745230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7"/>
          <c:y val="0.16525"/>
          <c:w val="0.3382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4</xdr:row>
      <xdr:rowOff>9525</xdr:rowOff>
    </xdr:from>
    <xdr:to>
      <xdr:col>31</xdr:col>
      <xdr:colOff>47625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7334250" y="1123950"/>
        <a:ext cx="659130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117"/>
  <sheetViews>
    <sheetView showGridLines="0" tabSelected="1" zoomScalePageLayoutView="0" workbookViewId="0" topLeftCell="A100">
      <selection activeCell="AG28" sqref="AG28"/>
    </sheetView>
  </sheetViews>
  <sheetFormatPr defaultColWidth="6.7109375" defaultRowHeight="21.75"/>
  <cols>
    <col min="1" max="1" width="6.7109375" style="2" customWidth="1"/>
    <col min="2" max="14" width="6.7109375" style="58" customWidth="1"/>
    <col min="15" max="60" width="6.7109375" style="1" customWidth="1"/>
    <col min="61" max="16384" width="6.7109375" style="2" customWidth="1"/>
  </cols>
  <sheetData>
    <row r="1" spans="1:15" ht="30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4" customHeight="1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60" s="5" customFormat="1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15" ht="24" customHeight="1">
      <c r="A4" s="6" t="s">
        <v>17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9" t="s">
        <v>16</v>
      </c>
      <c r="N4" s="10" t="s">
        <v>1</v>
      </c>
      <c r="O4" s="11" t="s">
        <v>3</v>
      </c>
    </row>
    <row r="5" spans="1:16" ht="18.75" customHeight="1">
      <c r="A5" s="12">
        <v>2464</v>
      </c>
      <c r="B5" s="13">
        <v>49</v>
      </c>
      <c r="C5" s="14">
        <v>219.7</v>
      </c>
      <c r="D5" s="14">
        <v>62.2</v>
      </c>
      <c r="E5" s="14">
        <v>283.7</v>
      </c>
      <c r="F5" s="14">
        <v>194.3</v>
      </c>
      <c r="G5" s="14">
        <v>217.6</v>
      </c>
      <c r="H5" s="14">
        <v>21.8</v>
      </c>
      <c r="I5" s="14">
        <v>0</v>
      </c>
      <c r="J5" s="14">
        <v>0</v>
      </c>
      <c r="K5" s="14">
        <v>28.6</v>
      </c>
      <c r="L5" s="14">
        <v>9.6</v>
      </c>
      <c r="M5" s="15">
        <v>70.8</v>
      </c>
      <c r="N5" s="16">
        <f>+SUM(B5:M5)</f>
        <v>1157.2999999999995</v>
      </c>
      <c r="O5" s="67">
        <v>74</v>
      </c>
      <c r="P5" s="17">
        <v>1245.7</v>
      </c>
    </row>
    <row r="6" spans="1:16" ht="18.75" customHeight="1">
      <c r="A6" s="18">
        <v>2465</v>
      </c>
      <c r="B6" s="19">
        <v>46.9</v>
      </c>
      <c r="C6" s="20">
        <v>113.2</v>
      </c>
      <c r="D6" s="20">
        <v>35.1</v>
      </c>
      <c r="E6" s="20">
        <v>154.6</v>
      </c>
      <c r="F6" s="20">
        <v>169.1</v>
      </c>
      <c r="G6" s="20">
        <v>315.8</v>
      </c>
      <c r="H6" s="20">
        <v>42.2</v>
      </c>
      <c r="I6" s="20">
        <v>14</v>
      </c>
      <c r="J6" s="20">
        <v>0</v>
      </c>
      <c r="K6" s="20">
        <v>0</v>
      </c>
      <c r="L6" s="20">
        <v>6</v>
      </c>
      <c r="M6" s="21">
        <v>128.6</v>
      </c>
      <c r="N6" s="22">
        <f>+SUM(B6:M6)</f>
        <v>1025.5</v>
      </c>
      <c r="O6" s="68">
        <v>80</v>
      </c>
      <c r="P6" s="17">
        <v>1245.7</v>
      </c>
    </row>
    <row r="7" spans="1:16" ht="18.75" customHeight="1">
      <c r="A7" s="23">
        <v>2466</v>
      </c>
      <c r="B7" s="19">
        <v>41.2</v>
      </c>
      <c r="C7" s="20">
        <v>261</v>
      </c>
      <c r="D7" s="20">
        <v>115.2</v>
      </c>
      <c r="E7" s="20">
        <v>100.9</v>
      </c>
      <c r="F7" s="20">
        <v>343.8</v>
      </c>
      <c r="G7" s="20">
        <v>154</v>
      </c>
      <c r="H7" s="20">
        <v>113</v>
      </c>
      <c r="I7" s="20">
        <v>0</v>
      </c>
      <c r="J7" s="20">
        <v>0</v>
      </c>
      <c r="K7" s="20">
        <v>23</v>
      </c>
      <c r="L7" s="20">
        <v>0</v>
      </c>
      <c r="M7" s="21">
        <v>57.1</v>
      </c>
      <c r="N7" s="22">
        <f>+SUM(B7:M7)</f>
        <v>1209.1999999999998</v>
      </c>
      <c r="O7" s="68">
        <v>75</v>
      </c>
      <c r="P7" s="17">
        <v>1245.7</v>
      </c>
    </row>
    <row r="8" spans="1:16" ht="18.75" customHeight="1">
      <c r="A8" s="23">
        <v>2467</v>
      </c>
      <c r="B8" s="19">
        <v>94.2</v>
      </c>
      <c r="C8" s="20">
        <v>97</v>
      </c>
      <c r="D8" s="20">
        <v>119.2</v>
      </c>
      <c r="E8" s="20">
        <v>136.6</v>
      </c>
      <c r="F8" s="20">
        <v>198.7</v>
      </c>
      <c r="G8" s="20">
        <v>226.7</v>
      </c>
      <c r="H8" s="20">
        <v>76.7</v>
      </c>
      <c r="I8" s="20">
        <v>0</v>
      </c>
      <c r="J8" s="20">
        <v>0</v>
      </c>
      <c r="K8" s="20">
        <v>0</v>
      </c>
      <c r="L8" s="20">
        <v>0</v>
      </c>
      <c r="M8" s="21">
        <v>0</v>
      </c>
      <c r="N8" s="22">
        <f aca="true" t="shared" si="0" ref="N8:N71">+SUM(B8:M8)</f>
        <v>949.1000000000001</v>
      </c>
      <c r="O8" s="68">
        <v>77</v>
      </c>
      <c r="P8" s="17">
        <v>1245.7</v>
      </c>
    </row>
    <row r="9" spans="1:16" ht="18.75" customHeight="1">
      <c r="A9" s="23">
        <v>2468</v>
      </c>
      <c r="B9" s="19">
        <v>107.4</v>
      </c>
      <c r="C9" s="20">
        <v>165.9</v>
      </c>
      <c r="D9" s="20">
        <v>188.6</v>
      </c>
      <c r="E9" s="20">
        <v>168.6</v>
      </c>
      <c r="F9" s="20">
        <v>229.2</v>
      </c>
      <c r="G9" s="20">
        <v>343.6</v>
      </c>
      <c r="H9" s="20">
        <v>28.6</v>
      </c>
      <c r="I9" s="20">
        <v>0</v>
      </c>
      <c r="J9" s="20">
        <v>27.9</v>
      </c>
      <c r="K9" s="20">
        <v>0.2</v>
      </c>
      <c r="L9" s="20">
        <v>0</v>
      </c>
      <c r="M9" s="21">
        <v>53</v>
      </c>
      <c r="N9" s="22">
        <f t="shared" si="0"/>
        <v>1313.0000000000002</v>
      </c>
      <c r="O9" s="68">
        <v>77</v>
      </c>
      <c r="P9" s="17">
        <v>1245.7</v>
      </c>
    </row>
    <row r="10" spans="1:16" ht="18.75" customHeight="1">
      <c r="A10" s="23">
        <v>2469</v>
      </c>
      <c r="B10" s="19">
        <v>13.5</v>
      </c>
      <c r="C10" s="20">
        <v>118.9</v>
      </c>
      <c r="D10" s="20">
        <v>118.5</v>
      </c>
      <c r="E10" s="20">
        <v>230.1</v>
      </c>
      <c r="F10" s="20">
        <v>325.4</v>
      </c>
      <c r="G10" s="20">
        <v>221</v>
      </c>
      <c r="H10" s="20">
        <v>323.8</v>
      </c>
      <c r="I10" s="20">
        <v>25.4</v>
      </c>
      <c r="J10" s="20">
        <v>59.4</v>
      </c>
      <c r="K10" s="20">
        <v>0</v>
      </c>
      <c r="L10" s="20">
        <v>0</v>
      </c>
      <c r="M10" s="21">
        <v>72.3</v>
      </c>
      <c r="N10" s="22">
        <f t="shared" si="0"/>
        <v>1508.3000000000002</v>
      </c>
      <c r="O10" s="68">
        <v>75</v>
      </c>
      <c r="P10" s="17">
        <v>1245.7</v>
      </c>
    </row>
    <row r="11" spans="1:16" ht="18.75" customHeight="1">
      <c r="A11" s="23">
        <v>2470</v>
      </c>
      <c r="B11" s="19">
        <v>125.9</v>
      </c>
      <c r="C11" s="20">
        <v>524.8</v>
      </c>
      <c r="D11" s="20">
        <v>182.2</v>
      </c>
      <c r="E11" s="20">
        <v>433</v>
      </c>
      <c r="F11" s="20">
        <v>248.5</v>
      </c>
      <c r="G11" s="20">
        <v>182.3</v>
      </c>
      <c r="H11" s="20">
        <v>228.6</v>
      </c>
      <c r="I11" s="20">
        <v>32</v>
      </c>
      <c r="J11" s="20">
        <v>0</v>
      </c>
      <c r="K11" s="20">
        <v>36.5</v>
      </c>
      <c r="L11" s="20">
        <v>24.7</v>
      </c>
      <c r="M11" s="21">
        <v>6.3</v>
      </c>
      <c r="N11" s="22">
        <f t="shared" si="0"/>
        <v>2024.7999999999997</v>
      </c>
      <c r="O11" s="68">
        <v>78</v>
      </c>
      <c r="P11" s="17">
        <v>1245.7</v>
      </c>
    </row>
    <row r="12" spans="1:16" ht="18.75" customHeight="1">
      <c r="A12" s="23">
        <v>2471</v>
      </c>
      <c r="B12" s="19">
        <v>50.3</v>
      </c>
      <c r="C12" s="20">
        <v>116</v>
      </c>
      <c r="D12" s="20">
        <v>252.9</v>
      </c>
      <c r="E12" s="20">
        <v>291.2</v>
      </c>
      <c r="F12" s="20">
        <v>268.9</v>
      </c>
      <c r="G12" s="20">
        <v>80.8</v>
      </c>
      <c r="H12" s="20">
        <v>30</v>
      </c>
      <c r="I12" s="20">
        <v>5</v>
      </c>
      <c r="J12" s="20">
        <v>0</v>
      </c>
      <c r="K12" s="20">
        <v>0</v>
      </c>
      <c r="L12" s="20">
        <v>11.8</v>
      </c>
      <c r="M12" s="21">
        <v>0</v>
      </c>
      <c r="N12" s="22">
        <f t="shared" si="0"/>
        <v>1106.9</v>
      </c>
      <c r="O12" s="68">
        <v>60</v>
      </c>
      <c r="P12" s="17">
        <v>1245.7</v>
      </c>
    </row>
    <row r="13" spans="1:16" ht="18.75" customHeight="1">
      <c r="A13" s="23">
        <v>2472</v>
      </c>
      <c r="B13" s="19">
        <v>83.4</v>
      </c>
      <c r="C13" s="20">
        <v>232.1</v>
      </c>
      <c r="D13" s="20">
        <v>81</v>
      </c>
      <c r="E13" s="20">
        <v>179.5</v>
      </c>
      <c r="F13" s="20">
        <v>313.4</v>
      </c>
      <c r="G13" s="20">
        <v>349.6</v>
      </c>
      <c r="H13" s="20">
        <v>6.5</v>
      </c>
      <c r="I13" s="20">
        <v>0</v>
      </c>
      <c r="J13" s="20">
        <v>1.5</v>
      </c>
      <c r="K13" s="20">
        <v>0</v>
      </c>
      <c r="L13" s="20">
        <v>4.5</v>
      </c>
      <c r="M13" s="21">
        <v>46.3</v>
      </c>
      <c r="N13" s="22">
        <f t="shared" si="0"/>
        <v>1297.8</v>
      </c>
      <c r="O13" s="68">
        <v>53</v>
      </c>
      <c r="P13" s="17">
        <v>1245.7</v>
      </c>
    </row>
    <row r="14" spans="1:16" ht="18.75" customHeight="1">
      <c r="A14" s="23">
        <v>2473</v>
      </c>
      <c r="B14" s="19">
        <v>38.5</v>
      </c>
      <c r="C14" s="20">
        <v>248.1</v>
      </c>
      <c r="D14" s="20">
        <v>48.6</v>
      </c>
      <c r="E14" s="20">
        <v>237.4</v>
      </c>
      <c r="F14" s="20">
        <v>197.4</v>
      </c>
      <c r="G14" s="20">
        <v>184.5</v>
      </c>
      <c r="H14" s="20" t="s">
        <v>0</v>
      </c>
      <c r="I14" s="20">
        <v>13.5</v>
      </c>
      <c r="J14" s="20">
        <v>0</v>
      </c>
      <c r="K14" s="20">
        <v>0</v>
      </c>
      <c r="L14" s="20">
        <v>0</v>
      </c>
      <c r="M14" s="21">
        <v>0</v>
      </c>
      <c r="N14" s="22">
        <f t="shared" si="0"/>
        <v>968</v>
      </c>
      <c r="O14" s="68">
        <v>56</v>
      </c>
      <c r="P14" s="17">
        <v>1245.7</v>
      </c>
    </row>
    <row r="15" spans="1:16" ht="18.75" customHeight="1">
      <c r="A15" s="23">
        <v>2474</v>
      </c>
      <c r="B15" s="19">
        <v>146</v>
      </c>
      <c r="C15" s="20">
        <v>20.1</v>
      </c>
      <c r="D15" s="20">
        <v>136.1</v>
      </c>
      <c r="E15" s="20">
        <v>98</v>
      </c>
      <c r="F15" s="20">
        <v>110.2</v>
      </c>
      <c r="G15" s="20">
        <v>303.3</v>
      </c>
      <c r="H15" s="20">
        <v>104</v>
      </c>
      <c r="I15" s="20">
        <v>0</v>
      </c>
      <c r="J15" s="20">
        <v>0</v>
      </c>
      <c r="K15" s="20">
        <v>0</v>
      </c>
      <c r="L15" s="20">
        <v>3</v>
      </c>
      <c r="M15" s="21">
        <v>3</v>
      </c>
      <c r="N15" s="22">
        <f t="shared" si="0"/>
        <v>923.7</v>
      </c>
      <c r="O15" s="68">
        <v>42</v>
      </c>
      <c r="P15" s="17">
        <v>1245.7</v>
      </c>
    </row>
    <row r="16" spans="1:16" ht="18.75" customHeight="1">
      <c r="A16" s="23">
        <v>2475</v>
      </c>
      <c r="B16" s="19">
        <v>10.8</v>
      </c>
      <c r="C16" s="20">
        <v>14.9</v>
      </c>
      <c r="D16" s="20">
        <v>75.2</v>
      </c>
      <c r="E16" s="20">
        <v>396.7</v>
      </c>
      <c r="F16" s="20">
        <v>72.5</v>
      </c>
      <c r="G16" s="20">
        <v>310.9</v>
      </c>
      <c r="H16" s="20">
        <v>140.5</v>
      </c>
      <c r="I16" s="20">
        <v>0</v>
      </c>
      <c r="J16" s="20">
        <v>0</v>
      </c>
      <c r="K16" s="20">
        <v>0</v>
      </c>
      <c r="L16" s="20">
        <v>0</v>
      </c>
      <c r="M16" s="21">
        <v>49.5</v>
      </c>
      <c r="N16" s="22">
        <f t="shared" si="0"/>
        <v>1071</v>
      </c>
      <c r="O16" s="68">
        <v>39</v>
      </c>
      <c r="P16" s="17">
        <v>1245.7</v>
      </c>
    </row>
    <row r="17" spans="1:16" ht="18.75" customHeight="1">
      <c r="A17" s="23">
        <v>2476</v>
      </c>
      <c r="B17" s="19">
        <v>130.5</v>
      </c>
      <c r="C17" s="20">
        <v>143.5</v>
      </c>
      <c r="D17" s="20">
        <v>172.5</v>
      </c>
      <c r="E17" s="20">
        <v>564.2</v>
      </c>
      <c r="F17" s="20">
        <v>435.3</v>
      </c>
      <c r="G17" s="20">
        <v>111.8</v>
      </c>
      <c r="H17" s="20">
        <v>183.8</v>
      </c>
      <c r="I17" s="20">
        <v>64.6</v>
      </c>
      <c r="J17" s="20">
        <v>23.8</v>
      </c>
      <c r="K17" s="20">
        <v>0</v>
      </c>
      <c r="L17" s="20">
        <v>0</v>
      </c>
      <c r="M17" s="21">
        <v>0</v>
      </c>
      <c r="N17" s="22">
        <f t="shared" si="0"/>
        <v>1829.9999999999998</v>
      </c>
      <c r="O17" s="68">
        <v>79</v>
      </c>
      <c r="P17" s="17">
        <v>1245.7</v>
      </c>
    </row>
    <row r="18" spans="1:16" ht="18.75" customHeight="1">
      <c r="A18" s="23">
        <v>2477</v>
      </c>
      <c r="B18" s="19">
        <v>137</v>
      </c>
      <c r="C18" s="20">
        <v>48.5</v>
      </c>
      <c r="D18" s="20">
        <v>98.1</v>
      </c>
      <c r="E18" s="20">
        <v>483.3</v>
      </c>
      <c r="F18" s="20">
        <v>710.3</v>
      </c>
      <c r="G18" s="20" t="s">
        <v>0</v>
      </c>
      <c r="H18" s="20" t="s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  <c r="N18" s="22">
        <f t="shared" si="0"/>
        <v>1477.2</v>
      </c>
      <c r="O18" s="68" t="s">
        <v>0</v>
      </c>
      <c r="P18" s="17">
        <v>1245.7</v>
      </c>
    </row>
    <row r="19" spans="1:16" ht="18.75" customHeight="1">
      <c r="A19" s="23">
        <v>2478</v>
      </c>
      <c r="B19" s="19">
        <v>84.5</v>
      </c>
      <c r="C19" s="20">
        <v>239</v>
      </c>
      <c r="D19" s="20">
        <v>64</v>
      </c>
      <c r="E19" s="20" t="s">
        <v>0</v>
      </c>
      <c r="F19" s="20" t="s">
        <v>0</v>
      </c>
      <c r="G19" s="20" t="s">
        <v>0</v>
      </c>
      <c r="H19" s="20" t="s">
        <v>0</v>
      </c>
      <c r="I19" s="20">
        <v>0</v>
      </c>
      <c r="J19" s="20">
        <v>0</v>
      </c>
      <c r="K19" s="20">
        <v>0</v>
      </c>
      <c r="L19" s="20">
        <v>0</v>
      </c>
      <c r="M19" s="21">
        <v>0</v>
      </c>
      <c r="N19" s="22" t="s">
        <v>0</v>
      </c>
      <c r="O19" s="68" t="s">
        <v>0</v>
      </c>
      <c r="P19" s="17">
        <v>1245.7</v>
      </c>
    </row>
    <row r="20" spans="1:16" ht="18.75" customHeight="1">
      <c r="A20" s="23">
        <v>2479</v>
      </c>
      <c r="B20" s="19">
        <v>20.5</v>
      </c>
      <c r="C20" s="20" t="s">
        <v>0</v>
      </c>
      <c r="D20" s="20" t="s">
        <v>0</v>
      </c>
      <c r="E20" s="20">
        <v>39</v>
      </c>
      <c r="F20" s="20">
        <v>283</v>
      </c>
      <c r="G20" s="20">
        <v>219.7</v>
      </c>
      <c r="H20" s="20">
        <v>23.8</v>
      </c>
      <c r="I20" s="20">
        <v>31.1</v>
      </c>
      <c r="J20" s="20">
        <v>0</v>
      </c>
      <c r="K20" s="20">
        <v>0</v>
      </c>
      <c r="L20" s="20">
        <v>42.9</v>
      </c>
      <c r="M20" s="21">
        <v>0</v>
      </c>
      <c r="N20" s="22" t="s">
        <v>0</v>
      </c>
      <c r="O20" s="68" t="s">
        <v>0</v>
      </c>
      <c r="P20" s="17">
        <v>1245.7</v>
      </c>
    </row>
    <row r="21" spans="1:16" ht="18.75" customHeight="1">
      <c r="A21" s="23">
        <v>2480</v>
      </c>
      <c r="B21" s="19">
        <v>102.9</v>
      </c>
      <c r="C21" s="20">
        <v>255.2</v>
      </c>
      <c r="D21" s="20">
        <v>97</v>
      </c>
      <c r="E21" s="20">
        <v>497.2</v>
      </c>
      <c r="F21" s="20">
        <v>391.4</v>
      </c>
      <c r="G21" s="20">
        <v>475.4</v>
      </c>
      <c r="H21" s="20">
        <v>72.3</v>
      </c>
      <c r="I21" s="20">
        <v>24.9</v>
      </c>
      <c r="J21" s="20">
        <v>6.4</v>
      </c>
      <c r="K21" s="20">
        <v>0</v>
      </c>
      <c r="L21" s="20">
        <v>57.1</v>
      </c>
      <c r="M21" s="21">
        <v>0</v>
      </c>
      <c r="N21" s="22">
        <f t="shared" si="0"/>
        <v>1979.8</v>
      </c>
      <c r="O21" s="68">
        <v>102</v>
      </c>
      <c r="P21" s="17">
        <v>1245.7</v>
      </c>
    </row>
    <row r="22" spans="1:16" ht="18.75" customHeight="1">
      <c r="A22" s="23">
        <v>2481</v>
      </c>
      <c r="B22" s="19">
        <v>144.5</v>
      </c>
      <c r="C22" s="20">
        <v>274.6</v>
      </c>
      <c r="D22" s="20">
        <v>371</v>
      </c>
      <c r="E22" s="20">
        <v>284.4</v>
      </c>
      <c r="F22" s="20">
        <v>98.3</v>
      </c>
      <c r="G22" s="20">
        <v>311.4</v>
      </c>
      <c r="H22" s="20">
        <v>20</v>
      </c>
      <c r="I22" s="20">
        <v>0</v>
      </c>
      <c r="J22" s="20">
        <v>0</v>
      </c>
      <c r="K22" s="20">
        <v>0</v>
      </c>
      <c r="L22" s="20">
        <v>18.5</v>
      </c>
      <c r="M22" s="21">
        <v>10.3</v>
      </c>
      <c r="N22" s="22">
        <f t="shared" si="0"/>
        <v>1532.9999999999998</v>
      </c>
      <c r="O22" s="68">
        <v>63</v>
      </c>
      <c r="P22" s="17">
        <v>1245.7</v>
      </c>
    </row>
    <row r="23" spans="1:16" ht="18.75" customHeight="1">
      <c r="A23" s="23">
        <v>2482</v>
      </c>
      <c r="B23" s="19">
        <v>2</v>
      </c>
      <c r="C23" s="20">
        <v>52</v>
      </c>
      <c r="D23" s="20">
        <v>63.8</v>
      </c>
      <c r="E23" s="20">
        <v>144</v>
      </c>
      <c r="F23" s="20">
        <v>369.6</v>
      </c>
      <c r="G23" s="20">
        <v>331.8</v>
      </c>
      <c r="H23" s="20">
        <v>77</v>
      </c>
      <c r="I23" s="20">
        <v>0</v>
      </c>
      <c r="J23" s="20">
        <v>0</v>
      </c>
      <c r="K23" s="20">
        <v>0</v>
      </c>
      <c r="L23" s="20">
        <v>32.5</v>
      </c>
      <c r="M23" s="21">
        <v>0</v>
      </c>
      <c r="N23" s="22">
        <f t="shared" si="0"/>
        <v>1072.7</v>
      </c>
      <c r="O23" s="68">
        <v>67</v>
      </c>
      <c r="P23" s="17">
        <v>1245.7</v>
      </c>
    </row>
    <row r="24" spans="1:16" ht="18.75" customHeight="1">
      <c r="A24" s="23">
        <v>2483</v>
      </c>
      <c r="B24" s="19">
        <v>0</v>
      </c>
      <c r="C24" s="20">
        <v>210</v>
      </c>
      <c r="D24" s="20">
        <v>71</v>
      </c>
      <c r="E24" s="20">
        <v>207</v>
      </c>
      <c r="F24" s="20">
        <v>489.5</v>
      </c>
      <c r="G24" s="20">
        <v>21</v>
      </c>
      <c r="H24" s="20">
        <v>20</v>
      </c>
      <c r="I24" s="20">
        <v>0</v>
      </c>
      <c r="J24" s="20">
        <v>25</v>
      </c>
      <c r="K24" s="20">
        <v>0</v>
      </c>
      <c r="L24" s="20">
        <v>0</v>
      </c>
      <c r="M24" s="21">
        <v>0</v>
      </c>
      <c r="N24" s="22">
        <f t="shared" si="0"/>
        <v>1043.5</v>
      </c>
      <c r="O24" s="68">
        <v>64</v>
      </c>
      <c r="P24" s="17">
        <v>1245.7</v>
      </c>
    </row>
    <row r="25" spans="1:16" ht="18.75" customHeight="1">
      <c r="A25" s="23">
        <v>2484</v>
      </c>
      <c r="B25" s="19">
        <v>0</v>
      </c>
      <c r="C25" s="20" t="s">
        <v>0</v>
      </c>
      <c r="D25" s="20" t="s">
        <v>0</v>
      </c>
      <c r="E25" s="20" t="s">
        <v>0</v>
      </c>
      <c r="F25" s="20">
        <v>334</v>
      </c>
      <c r="G25" s="20">
        <v>328.7</v>
      </c>
      <c r="H25" s="20" t="s">
        <v>0</v>
      </c>
      <c r="I25" s="20">
        <v>10</v>
      </c>
      <c r="J25" s="20">
        <v>0</v>
      </c>
      <c r="K25" s="20">
        <v>0</v>
      </c>
      <c r="L25" s="20">
        <v>0</v>
      </c>
      <c r="M25" s="21">
        <v>0</v>
      </c>
      <c r="N25" s="22" t="s">
        <v>0</v>
      </c>
      <c r="O25" s="68" t="s">
        <v>0</v>
      </c>
      <c r="P25" s="17">
        <v>1245.7</v>
      </c>
    </row>
    <row r="26" spans="1:16" ht="18.75" customHeight="1">
      <c r="A26" s="23">
        <v>2485</v>
      </c>
      <c r="B26" s="19">
        <v>144.5</v>
      </c>
      <c r="C26" s="20">
        <v>116</v>
      </c>
      <c r="D26" s="20">
        <v>98</v>
      </c>
      <c r="E26" s="20">
        <v>26.5</v>
      </c>
      <c r="F26" s="20">
        <v>287</v>
      </c>
      <c r="G26" s="20">
        <v>209</v>
      </c>
      <c r="H26" s="20">
        <v>130</v>
      </c>
      <c r="I26" s="20">
        <v>10</v>
      </c>
      <c r="J26" s="20">
        <v>0</v>
      </c>
      <c r="K26" s="20">
        <v>0</v>
      </c>
      <c r="L26" s="20">
        <v>0</v>
      </c>
      <c r="M26" s="21">
        <v>0</v>
      </c>
      <c r="N26" s="22">
        <f t="shared" si="0"/>
        <v>1021</v>
      </c>
      <c r="O26" s="68">
        <v>52</v>
      </c>
      <c r="P26" s="17">
        <v>1245.7</v>
      </c>
    </row>
    <row r="27" spans="1:16" ht="18.75" customHeight="1">
      <c r="A27" s="23">
        <v>2486</v>
      </c>
      <c r="B27" s="19">
        <v>117</v>
      </c>
      <c r="C27" s="20">
        <v>133</v>
      </c>
      <c r="D27" s="20">
        <v>53</v>
      </c>
      <c r="E27" s="20">
        <v>134</v>
      </c>
      <c r="F27" s="20">
        <v>258</v>
      </c>
      <c r="G27" s="20">
        <v>328.7</v>
      </c>
      <c r="H27" s="20">
        <v>12</v>
      </c>
      <c r="I27" s="20">
        <v>0</v>
      </c>
      <c r="J27" s="20">
        <v>0</v>
      </c>
      <c r="K27" s="20">
        <v>0</v>
      </c>
      <c r="L27" s="20">
        <v>0</v>
      </c>
      <c r="M27" s="21">
        <v>0</v>
      </c>
      <c r="N27" s="22">
        <f t="shared" si="0"/>
        <v>1035.7</v>
      </c>
      <c r="O27" s="68">
        <v>57</v>
      </c>
      <c r="P27" s="17">
        <v>1245.7</v>
      </c>
    </row>
    <row r="28" spans="1:16" ht="18.75" customHeight="1">
      <c r="A28" s="23">
        <v>2487</v>
      </c>
      <c r="B28" s="19" t="s">
        <v>0</v>
      </c>
      <c r="C28" s="20" t="s">
        <v>0</v>
      </c>
      <c r="D28" s="20" t="s">
        <v>0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1" t="s">
        <v>0</v>
      </c>
      <c r="N28" s="22" t="s">
        <v>0</v>
      </c>
      <c r="O28" s="68" t="s">
        <v>0</v>
      </c>
      <c r="P28" s="17">
        <v>1245.7</v>
      </c>
    </row>
    <row r="29" spans="1:16" ht="18.75" customHeight="1">
      <c r="A29" s="23">
        <v>2488</v>
      </c>
      <c r="B29" s="19" t="s">
        <v>0</v>
      </c>
      <c r="C29" s="20" t="s">
        <v>0</v>
      </c>
      <c r="D29" s="20" t="s">
        <v>0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1" t="s">
        <v>0</v>
      </c>
      <c r="N29" s="22" t="s">
        <v>0</v>
      </c>
      <c r="O29" s="68" t="s">
        <v>0</v>
      </c>
      <c r="P29" s="17">
        <v>1245.7</v>
      </c>
    </row>
    <row r="30" spans="1:16" ht="18.75" customHeight="1">
      <c r="A30" s="23">
        <v>2489</v>
      </c>
      <c r="B30" s="19">
        <v>150</v>
      </c>
      <c r="C30" s="20">
        <v>88</v>
      </c>
      <c r="D30" s="20">
        <v>172</v>
      </c>
      <c r="E30" s="20">
        <v>269</v>
      </c>
      <c r="F30" s="20">
        <v>37</v>
      </c>
      <c r="G30" s="20">
        <v>21</v>
      </c>
      <c r="H30" s="20">
        <v>247</v>
      </c>
      <c r="I30" s="20">
        <v>0</v>
      </c>
      <c r="J30" s="20">
        <v>0</v>
      </c>
      <c r="K30" s="20">
        <v>0</v>
      </c>
      <c r="L30" s="20">
        <v>0</v>
      </c>
      <c r="M30" s="21">
        <v>0</v>
      </c>
      <c r="N30" s="22">
        <f t="shared" si="0"/>
        <v>984</v>
      </c>
      <c r="O30" s="68">
        <v>55</v>
      </c>
      <c r="P30" s="17">
        <v>1245.7</v>
      </c>
    </row>
    <row r="31" spans="1:16" ht="18.75" customHeight="1">
      <c r="A31" s="23">
        <v>2490</v>
      </c>
      <c r="B31" s="19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1" t="s">
        <v>0</v>
      </c>
      <c r="N31" s="22" t="s">
        <v>0</v>
      </c>
      <c r="O31" s="68" t="s">
        <v>0</v>
      </c>
      <c r="P31" s="17">
        <v>1245.7</v>
      </c>
    </row>
    <row r="32" spans="1:16" ht="18.75" customHeight="1">
      <c r="A32" s="23">
        <v>2491</v>
      </c>
      <c r="B32" s="19">
        <v>33.5</v>
      </c>
      <c r="C32" s="20">
        <v>116</v>
      </c>
      <c r="D32" s="20">
        <v>31</v>
      </c>
      <c r="E32" s="20">
        <v>71</v>
      </c>
      <c r="F32" s="20">
        <v>155.5</v>
      </c>
      <c r="G32" s="20" t="s">
        <v>0</v>
      </c>
      <c r="H32" s="20">
        <v>219</v>
      </c>
      <c r="I32" s="20">
        <v>0</v>
      </c>
      <c r="J32" s="20">
        <v>0</v>
      </c>
      <c r="K32" s="20">
        <v>0</v>
      </c>
      <c r="L32" s="20">
        <v>0</v>
      </c>
      <c r="M32" s="21">
        <v>0</v>
      </c>
      <c r="N32" s="22" t="s">
        <v>0</v>
      </c>
      <c r="O32" s="68" t="s">
        <v>0</v>
      </c>
      <c r="P32" s="17">
        <v>1245.7</v>
      </c>
    </row>
    <row r="33" spans="1:16" ht="18.75" customHeight="1">
      <c r="A33" s="23">
        <v>2492</v>
      </c>
      <c r="B33" s="19" t="s">
        <v>0</v>
      </c>
      <c r="C33" s="20" t="s">
        <v>0</v>
      </c>
      <c r="D33" s="20" t="s">
        <v>0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1" t="s">
        <v>0</v>
      </c>
      <c r="N33" s="22" t="s">
        <v>0</v>
      </c>
      <c r="O33" s="68" t="s">
        <v>0</v>
      </c>
      <c r="P33" s="17">
        <v>1245.7</v>
      </c>
    </row>
    <row r="34" spans="1:16" ht="18.75" customHeight="1">
      <c r="A34" s="23">
        <v>2493</v>
      </c>
      <c r="B34" s="19" t="s">
        <v>0</v>
      </c>
      <c r="C34" s="20" t="s">
        <v>0</v>
      </c>
      <c r="D34" s="20" t="s">
        <v>0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1" t="s">
        <v>0</v>
      </c>
      <c r="N34" s="22" t="s">
        <v>0</v>
      </c>
      <c r="O34" s="68" t="s">
        <v>0</v>
      </c>
      <c r="P34" s="17">
        <v>1245.7</v>
      </c>
    </row>
    <row r="35" spans="1:16" ht="18.75" customHeight="1">
      <c r="A35" s="23">
        <v>2494</v>
      </c>
      <c r="B35" s="19">
        <v>0</v>
      </c>
      <c r="C35" s="20" t="s">
        <v>0</v>
      </c>
      <c r="D35" s="20" t="s">
        <v>0</v>
      </c>
      <c r="E35" s="20" t="s">
        <v>0</v>
      </c>
      <c r="F35" s="20" t="s">
        <v>0</v>
      </c>
      <c r="G35" s="20">
        <v>290.6</v>
      </c>
      <c r="H35" s="20">
        <v>210.9</v>
      </c>
      <c r="I35" s="20">
        <v>12.8</v>
      </c>
      <c r="J35" s="20">
        <v>0</v>
      </c>
      <c r="K35" s="20">
        <v>0</v>
      </c>
      <c r="L35" s="20">
        <v>0</v>
      </c>
      <c r="M35" s="21">
        <v>0</v>
      </c>
      <c r="N35" s="22" t="s">
        <v>0</v>
      </c>
      <c r="O35" s="68" t="s">
        <v>0</v>
      </c>
      <c r="P35" s="17">
        <v>1245.7</v>
      </c>
    </row>
    <row r="36" spans="1:16" ht="18.75" customHeight="1">
      <c r="A36" s="24">
        <v>2495</v>
      </c>
      <c r="B36" s="19">
        <v>16.8</v>
      </c>
      <c r="C36" s="20">
        <v>212.6</v>
      </c>
      <c r="D36" s="20">
        <v>74.9</v>
      </c>
      <c r="E36" s="20">
        <v>327.2</v>
      </c>
      <c r="F36" s="20">
        <v>374</v>
      </c>
      <c r="G36" s="20">
        <v>377.1</v>
      </c>
      <c r="H36" s="20">
        <v>98.7</v>
      </c>
      <c r="I36" s="20">
        <v>14.7</v>
      </c>
      <c r="J36" s="20">
        <v>0</v>
      </c>
      <c r="K36" s="20">
        <v>50</v>
      </c>
      <c r="L36" s="20">
        <v>89.2</v>
      </c>
      <c r="M36" s="21">
        <v>48.9</v>
      </c>
      <c r="N36" s="22">
        <f t="shared" si="0"/>
        <v>1684.1000000000001</v>
      </c>
      <c r="O36" s="68">
        <v>98</v>
      </c>
      <c r="P36" s="17">
        <v>1245.7</v>
      </c>
    </row>
    <row r="37" spans="1:16" ht="18.75" customHeight="1">
      <c r="A37" s="24">
        <v>2496</v>
      </c>
      <c r="B37" s="19">
        <v>135.8</v>
      </c>
      <c r="C37" s="20">
        <v>100.9</v>
      </c>
      <c r="D37" s="20">
        <v>262.5</v>
      </c>
      <c r="E37" s="20">
        <v>111.4</v>
      </c>
      <c r="F37" s="20">
        <v>329.7</v>
      </c>
      <c r="G37" s="20">
        <v>342.5</v>
      </c>
      <c r="H37" s="20">
        <v>145.7</v>
      </c>
      <c r="I37" s="20">
        <v>8.4</v>
      </c>
      <c r="J37" s="20">
        <v>0</v>
      </c>
      <c r="K37" s="20">
        <v>0</v>
      </c>
      <c r="L37" s="20">
        <v>17</v>
      </c>
      <c r="M37" s="21">
        <v>83</v>
      </c>
      <c r="N37" s="22">
        <f t="shared" si="0"/>
        <v>1536.9</v>
      </c>
      <c r="O37" s="68">
        <v>85</v>
      </c>
      <c r="P37" s="17">
        <v>1245.7</v>
      </c>
    </row>
    <row r="38" spans="1:16" ht="18.75" customHeight="1">
      <c r="A38" s="24">
        <v>2497</v>
      </c>
      <c r="B38" s="19">
        <v>25</v>
      </c>
      <c r="C38" s="20">
        <v>313</v>
      </c>
      <c r="D38" s="20">
        <v>203</v>
      </c>
      <c r="E38" s="20">
        <v>200.3</v>
      </c>
      <c r="F38" s="20">
        <v>296.5</v>
      </c>
      <c r="G38" s="20">
        <v>469.5</v>
      </c>
      <c r="H38" s="20">
        <v>247</v>
      </c>
      <c r="I38" s="20">
        <v>14.7</v>
      </c>
      <c r="J38" s="20">
        <v>0</v>
      </c>
      <c r="K38" s="20">
        <v>0</v>
      </c>
      <c r="L38" s="20">
        <v>16.9</v>
      </c>
      <c r="M38" s="21">
        <v>44.2</v>
      </c>
      <c r="N38" s="22">
        <f t="shared" si="0"/>
        <v>1830.1000000000001</v>
      </c>
      <c r="O38" s="68">
        <v>76</v>
      </c>
      <c r="P38" s="17">
        <v>1245.7</v>
      </c>
    </row>
    <row r="39" spans="1:16" ht="18.75" customHeight="1">
      <c r="A39" s="24">
        <v>2498</v>
      </c>
      <c r="B39" s="19">
        <v>88.1</v>
      </c>
      <c r="C39" s="20">
        <v>70.6</v>
      </c>
      <c r="D39" s="20">
        <v>323.8</v>
      </c>
      <c r="E39" s="20">
        <v>72.1</v>
      </c>
      <c r="F39" s="20">
        <v>749.8</v>
      </c>
      <c r="G39" s="20">
        <v>418</v>
      </c>
      <c r="H39" s="20">
        <v>110.9</v>
      </c>
      <c r="I39" s="20">
        <v>7.4</v>
      </c>
      <c r="J39" s="20">
        <v>0</v>
      </c>
      <c r="K39" s="20">
        <v>0</v>
      </c>
      <c r="L39" s="20">
        <v>37.2</v>
      </c>
      <c r="M39" s="21">
        <v>64.8</v>
      </c>
      <c r="N39" s="22">
        <f t="shared" si="0"/>
        <v>1942.7000000000003</v>
      </c>
      <c r="O39" s="68">
        <v>87</v>
      </c>
      <c r="P39" s="17">
        <v>1245.7</v>
      </c>
    </row>
    <row r="40" spans="1:16" ht="18.75" customHeight="1">
      <c r="A40" s="25">
        <v>2499</v>
      </c>
      <c r="B40" s="26">
        <v>174.2</v>
      </c>
      <c r="C40" s="27">
        <v>293.1</v>
      </c>
      <c r="D40" s="27">
        <v>241.1</v>
      </c>
      <c r="E40" s="27">
        <v>233.5</v>
      </c>
      <c r="F40" s="27">
        <v>659.6</v>
      </c>
      <c r="G40" s="27">
        <v>462.5</v>
      </c>
      <c r="H40" s="27">
        <v>21.9</v>
      </c>
      <c r="I40" s="27">
        <v>30.6</v>
      </c>
      <c r="J40" s="27">
        <v>0</v>
      </c>
      <c r="K40" s="27">
        <v>0</v>
      </c>
      <c r="L40" s="27">
        <v>0</v>
      </c>
      <c r="M40" s="28">
        <v>66.5</v>
      </c>
      <c r="N40" s="29">
        <f t="shared" si="0"/>
        <v>2183</v>
      </c>
      <c r="O40" s="69">
        <v>75</v>
      </c>
      <c r="P40" s="17">
        <v>1245.7</v>
      </c>
    </row>
    <row r="41" spans="1:16" ht="18.75" customHeight="1">
      <c r="A41" s="30">
        <v>2500</v>
      </c>
      <c r="B41" s="31">
        <v>174.7</v>
      </c>
      <c r="C41" s="32">
        <v>386.8</v>
      </c>
      <c r="D41" s="32">
        <v>245.5</v>
      </c>
      <c r="E41" s="32">
        <v>199.6</v>
      </c>
      <c r="F41" s="32">
        <v>310.2</v>
      </c>
      <c r="G41" s="32">
        <v>484.6</v>
      </c>
      <c r="H41" s="32" t="s">
        <v>0</v>
      </c>
      <c r="I41" s="32">
        <v>0</v>
      </c>
      <c r="J41" s="32">
        <v>0</v>
      </c>
      <c r="K41" s="32">
        <v>22.6</v>
      </c>
      <c r="L41" s="32">
        <v>0</v>
      </c>
      <c r="M41" s="33">
        <v>60.7</v>
      </c>
      <c r="N41" s="34">
        <f t="shared" si="0"/>
        <v>1884.7</v>
      </c>
      <c r="O41" s="70">
        <v>46</v>
      </c>
      <c r="P41" s="17">
        <v>1245.7</v>
      </c>
    </row>
    <row r="42" spans="1:16" ht="18.75" customHeight="1">
      <c r="A42" s="35">
        <v>2501</v>
      </c>
      <c r="B42" s="36">
        <v>46.6</v>
      </c>
      <c r="C42" s="37">
        <v>85</v>
      </c>
      <c r="D42" s="37">
        <v>254.2</v>
      </c>
      <c r="E42" s="37">
        <v>156</v>
      </c>
      <c r="F42" s="37">
        <v>455.2</v>
      </c>
      <c r="G42" s="37">
        <v>159.1</v>
      </c>
      <c r="H42" s="37">
        <v>151.1</v>
      </c>
      <c r="I42" s="37">
        <v>0</v>
      </c>
      <c r="J42" s="37">
        <v>0</v>
      </c>
      <c r="K42" s="37">
        <v>0</v>
      </c>
      <c r="L42" s="37">
        <v>0</v>
      </c>
      <c r="M42" s="38">
        <v>2</v>
      </c>
      <c r="N42" s="39">
        <f t="shared" si="0"/>
        <v>1309.1999999999998</v>
      </c>
      <c r="O42" s="71">
        <v>72</v>
      </c>
      <c r="P42" s="17">
        <v>1245.7</v>
      </c>
    </row>
    <row r="43" spans="1:16" ht="18.75" customHeight="1">
      <c r="A43" s="24">
        <v>2502</v>
      </c>
      <c r="B43" s="19">
        <v>203.7</v>
      </c>
      <c r="C43" s="20">
        <v>180.9</v>
      </c>
      <c r="D43" s="20">
        <v>329.9</v>
      </c>
      <c r="E43" s="20">
        <v>408</v>
      </c>
      <c r="F43" s="20">
        <v>412.8</v>
      </c>
      <c r="G43" s="20">
        <v>481.4</v>
      </c>
      <c r="H43" s="20">
        <v>51.8</v>
      </c>
      <c r="I43" s="20">
        <v>0</v>
      </c>
      <c r="J43" s="20">
        <v>0</v>
      </c>
      <c r="K43" s="20">
        <v>7</v>
      </c>
      <c r="L43" s="20">
        <v>0</v>
      </c>
      <c r="M43" s="21">
        <v>5.4</v>
      </c>
      <c r="N43" s="22">
        <f t="shared" si="0"/>
        <v>2080.9</v>
      </c>
      <c r="O43" s="68">
        <v>91</v>
      </c>
      <c r="P43" s="17">
        <v>1245.7</v>
      </c>
    </row>
    <row r="44" spans="1:16" ht="18.75" customHeight="1">
      <c r="A44" s="24">
        <v>2503</v>
      </c>
      <c r="B44" s="19">
        <v>8</v>
      </c>
      <c r="C44" s="20">
        <v>67.7</v>
      </c>
      <c r="D44" s="20">
        <v>51.8</v>
      </c>
      <c r="E44" s="20">
        <v>45.1</v>
      </c>
      <c r="F44" s="20">
        <v>107.7</v>
      </c>
      <c r="G44" s="20">
        <v>326</v>
      </c>
      <c r="H44" s="20">
        <v>30.5</v>
      </c>
      <c r="I44" s="20">
        <v>24.1</v>
      </c>
      <c r="J44" s="20">
        <v>12.8</v>
      </c>
      <c r="K44" s="20">
        <v>0</v>
      </c>
      <c r="L44" s="20">
        <v>0</v>
      </c>
      <c r="M44" s="21">
        <v>78.5</v>
      </c>
      <c r="N44" s="22">
        <f t="shared" si="0"/>
        <v>752.1999999999999</v>
      </c>
      <c r="O44" s="68">
        <v>87</v>
      </c>
      <c r="P44" s="17">
        <v>1245.7</v>
      </c>
    </row>
    <row r="45" spans="1:16" ht="18.75" customHeight="1">
      <c r="A45" s="24">
        <v>2504</v>
      </c>
      <c r="B45" s="19">
        <v>204.5</v>
      </c>
      <c r="C45" s="20">
        <v>423.7</v>
      </c>
      <c r="D45" s="20">
        <v>292</v>
      </c>
      <c r="E45" s="20">
        <v>164.6</v>
      </c>
      <c r="F45" s="20">
        <v>501.5</v>
      </c>
      <c r="G45" s="20">
        <v>665.1</v>
      </c>
      <c r="H45" s="20">
        <v>191.4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  <c r="N45" s="22">
        <f t="shared" si="0"/>
        <v>2442.8</v>
      </c>
      <c r="O45" s="68">
        <v>111</v>
      </c>
      <c r="P45" s="17">
        <v>1245.7</v>
      </c>
    </row>
    <row r="46" spans="1:16" ht="18.75" customHeight="1">
      <c r="A46" s="24">
        <v>2505</v>
      </c>
      <c r="B46" s="19">
        <v>122</v>
      </c>
      <c r="C46" s="20">
        <v>95.3</v>
      </c>
      <c r="D46" s="20">
        <v>185</v>
      </c>
      <c r="E46" s="20">
        <v>194.6</v>
      </c>
      <c r="F46" s="20">
        <v>147.4</v>
      </c>
      <c r="G46" s="20">
        <v>201.1</v>
      </c>
      <c r="H46" s="20">
        <v>117.6</v>
      </c>
      <c r="I46" s="20">
        <v>0</v>
      </c>
      <c r="J46" s="20">
        <v>0</v>
      </c>
      <c r="K46" s="20">
        <v>0</v>
      </c>
      <c r="L46" s="20">
        <v>0</v>
      </c>
      <c r="M46" s="21">
        <v>12.6</v>
      </c>
      <c r="N46" s="22">
        <f t="shared" si="0"/>
        <v>1075.6</v>
      </c>
      <c r="O46" s="68">
        <v>80</v>
      </c>
      <c r="P46" s="17">
        <v>1245.7</v>
      </c>
    </row>
    <row r="47" spans="1:16" ht="18.75" customHeight="1">
      <c r="A47" s="24">
        <v>2506</v>
      </c>
      <c r="B47" s="19">
        <v>35.6</v>
      </c>
      <c r="C47" s="20">
        <v>88.3</v>
      </c>
      <c r="D47" s="20">
        <v>210.5</v>
      </c>
      <c r="E47" s="20">
        <v>270.5</v>
      </c>
      <c r="F47" s="20">
        <v>250</v>
      </c>
      <c r="G47" s="20">
        <v>457.2</v>
      </c>
      <c r="H47" s="20">
        <v>120.4</v>
      </c>
      <c r="I47" s="20">
        <v>0</v>
      </c>
      <c r="J47" s="20">
        <v>0</v>
      </c>
      <c r="K47" s="20">
        <v>0</v>
      </c>
      <c r="L47" s="20">
        <v>1.4</v>
      </c>
      <c r="M47" s="21">
        <v>0</v>
      </c>
      <c r="N47" s="22">
        <f t="shared" si="0"/>
        <v>1433.9</v>
      </c>
      <c r="O47" s="68">
        <v>103</v>
      </c>
      <c r="P47" s="17">
        <v>1245.7</v>
      </c>
    </row>
    <row r="48" spans="1:16" ht="18.75" customHeight="1">
      <c r="A48" s="24">
        <v>2507</v>
      </c>
      <c r="B48" s="19">
        <v>138.9</v>
      </c>
      <c r="C48" s="20">
        <v>170.2</v>
      </c>
      <c r="D48" s="20">
        <v>173.6</v>
      </c>
      <c r="E48" s="20">
        <v>179</v>
      </c>
      <c r="F48" s="20">
        <v>161.1</v>
      </c>
      <c r="G48" s="20">
        <v>195.4</v>
      </c>
      <c r="H48" s="20">
        <v>115.9</v>
      </c>
      <c r="I48" s="20">
        <v>0</v>
      </c>
      <c r="J48" s="20">
        <v>10.7</v>
      </c>
      <c r="K48" s="20">
        <v>0</v>
      </c>
      <c r="L48" s="20">
        <v>26</v>
      </c>
      <c r="M48" s="21">
        <v>0</v>
      </c>
      <c r="N48" s="22">
        <f t="shared" si="0"/>
        <v>1170.8000000000002</v>
      </c>
      <c r="O48" s="68">
        <v>74</v>
      </c>
      <c r="P48" s="17">
        <v>1245.7</v>
      </c>
    </row>
    <row r="49" spans="1:16" ht="18.75" customHeight="1">
      <c r="A49" s="24">
        <v>2508</v>
      </c>
      <c r="B49" s="19">
        <v>60</v>
      </c>
      <c r="C49" s="20">
        <v>105.6</v>
      </c>
      <c r="D49" s="20">
        <v>87.8</v>
      </c>
      <c r="E49" s="20">
        <v>191.2</v>
      </c>
      <c r="F49" s="20">
        <v>221.9</v>
      </c>
      <c r="G49" s="20">
        <v>165.3</v>
      </c>
      <c r="H49" s="20">
        <v>149.4</v>
      </c>
      <c r="I49" s="20">
        <v>11.3</v>
      </c>
      <c r="J49" s="20">
        <v>0</v>
      </c>
      <c r="K49" s="20">
        <v>5</v>
      </c>
      <c r="L49" s="20">
        <v>0</v>
      </c>
      <c r="M49" s="21">
        <v>13.2</v>
      </c>
      <c r="N49" s="22">
        <f t="shared" si="0"/>
        <v>1010.6999999999999</v>
      </c>
      <c r="O49" s="68">
        <v>74</v>
      </c>
      <c r="P49" s="17">
        <v>1245.7</v>
      </c>
    </row>
    <row r="50" spans="1:16" ht="18.75" customHeight="1">
      <c r="A50" s="24">
        <v>2509</v>
      </c>
      <c r="B50" s="19">
        <v>4.4</v>
      </c>
      <c r="C50" s="20">
        <v>184.2</v>
      </c>
      <c r="D50" s="20">
        <v>26.9</v>
      </c>
      <c r="E50" s="20">
        <v>190.1</v>
      </c>
      <c r="F50" s="20">
        <v>293.1</v>
      </c>
      <c r="G50" s="20">
        <v>262.1</v>
      </c>
      <c r="H50" s="20">
        <v>113.1</v>
      </c>
      <c r="I50" s="20">
        <v>0</v>
      </c>
      <c r="J50" s="20">
        <v>22.7</v>
      </c>
      <c r="K50" s="20">
        <v>0</v>
      </c>
      <c r="L50" s="20">
        <v>3.4</v>
      </c>
      <c r="M50" s="21">
        <v>0</v>
      </c>
      <c r="N50" s="22">
        <f t="shared" si="0"/>
        <v>1100.0000000000002</v>
      </c>
      <c r="O50" s="68">
        <v>64</v>
      </c>
      <c r="P50" s="17">
        <v>1245.7</v>
      </c>
    </row>
    <row r="51" spans="1:16" ht="18.75" customHeight="1">
      <c r="A51" s="24">
        <v>2510</v>
      </c>
      <c r="B51" s="19">
        <v>108.6</v>
      </c>
      <c r="C51" s="20">
        <v>103.5</v>
      </c>
      <c r="D51" s="20">
        <v>116.8</v>
      </c>
      <c r="E51" s="20">
        <v>165.2</v>
      </c>
      <c r="F51" s="20">
        <v>207</v>
      </c>
      <c r="G51" s="20">
        <v>442.8</v>
      </c>
      <c r="H51" s="20">
        <v>23.9</v>
      </c>
      <c r="I51" s="20">
        <v>1.4</v>
      </c>
      <c r="J51" s="20">
        <v>0</v>
      </c>
      <c r="K51" s="20">
        <v>0</v>
      </c>
      <c r="L51" s="20">
        <v>22.4</v>
      </c>
      <c r="M51" s="21">
        <v>0</v>
      </c>
      <c r="N51" s="22">
        <f t="shared" si="0"/>
        <v>1191.6000000000001</v>
      </c>
      <c r="O51" s="68">
        <v>79</v>
      </c>
      <c r="P51" s="17">
        <v>1245.7</v>
      </c>
    </row>
    <row r="52" spans="1:16" ht="18.75" customHeight="1">
      <c r="A52" s="24">
        <v>2511</v>
      </c>
      <c r="B52" s="19">
        <v>108.9</v>
      </c>
      <c r="C52" s="20">
        <v>190.4</v>
      </c>
      <c r="D52" s="20">
        <v>138.3</v>
      </c>
      <c r="E52" s="20">
        <v>112.2</v>
      </c>
      <c r="F52" s="20">
        <v>272.9</v>
      </c>
      <c r="G52" s="20">
        <v>159.6</v>
      </c>
      <c r="H52" s="20" t="s">
        <v>0</v>
      </c>
      <c r="I52" s="20">
        <v>52</v>
      </c>
      <c r="J52" s="20">
        <v>0</v>
      </c>
      <c r="K52" s="20">
        <v>0.6</v>
      </c>
      <c r="L52" s="20">
        <v>0</v>
      </c>
      <c r="M52" s="21">
        <v>3.5</v>
      </c>
      <c r="N52" s="22">
        <f t="shared" si="0"/>
        <v>1038.4</v>
      </c>
      <c r="O52" s="68">
        <v>77</v>
      </c>
      <c r="P52" s="17">
        <v>1245.7</v>
      </c>
    </row>
    <row r="53" spans="1:16" ht="18.75" customHeight="1">
      <c r="A53" s="24">
        <v>2512</v>
      </c>
      <c r="B53" s="19">
        <v>12</v>
      </c>
      <c r="C53" s="20">
        <v>26.4</v>
      </c>
      <c r="D53" s="40">
        <v>7.9</v>
      </c>
      <c r="E53" s="20">
        <v>203</v>
      </c>
      <c r="F53" s="20">
        <v>337</v>
      </c>
      <c r="G53" s="20">
        <v>186.6</v>
      </c>
      <c r="H53" s="20">
        <v>77</v>
      </c>
      <c r="I53" s="20">
        <v>0</v>
      </c>
      <c r="J53" s="20">
        <v>0</v>
      </c>
      <c r="K53" s="20">
        <v>0</v>
      </c>
      <c r="L53" s="20">
        <v>0</v>
      </c>
      <c r="M53" s="21">
        <v>4.8</v>
      </c>
      <c r="N53" s="22">
        <v>854.7</v>
      </c>
      <c r="O53" s="68">
        <v>50</v>
      </c>
      <c r="P53" s="17">
        <v>1245.7</v>
      </c>
    </row>
    <row r="54" spans="1:16" ht="18.75" customHeight="1">
      <c r="A54" s="24">
        <v>2513</v>
      </c>
      <c r="B54" s="19">
        <v>170.5</v>
      </c>
      <c r="C54" s="20">
        <v>124.5</v>
      </c>
      <c r="D54" s="20" t="s">
        <v>0</v>
      </c>
      <c r="E54" s="20">
        <v>219.4</v>
      </c>
      <c r="F54" s="20">
        <v>425</v>
      </c>
      <c r="G54" s="20">
        <v>420.5</v>
      </c>
      <c r="H54" s="20">
        <v>126.5</v>
      </c>
      <c r="I54" s="20">
        <v>32</v>
      </c>
      <c r="J54" s="20">
        <v>1.9</v>
      </c>
      <c r="K54" s="20">
        <v>0</v>
      </c>
      <c r="L54" s="20">
        <v>1.9</v>
      </c>
      <c r="M54" s="21">
        <v>0</v>
      </c>
      <c r="N54" s="22">
        <f t="shared" si="0"/>
        <v>1522.2000000000003</v>
      </c>
      <c r="O54" s="68">
        <v>80</v>
      </c>
      <c r="P54" s="17">
        <v>1245.7</v>
      </c>
    </row>
    <row r="55" spans="1:16" ht="18.75" customHeight="1">
      <c r="A55" s="24">
        <v>2514</v>
      </c>
      <c r="B55" s="19">
        <v>50</v>
      </c>
      <c r="C55" s="20">
        <v>376.7</v>
      </c>
      <c r="D55" s="20">
        <v>261.5</v>
      </c>
      <c r="E55" s="20">
        <v>350</v>
      </c>
      <c r="F55" s="20">
        <v>241</v>
      </c>
      <c r="G55" s="20">
        <v>228</v>
      </c>
      <c r="H55" s="20">
        <v>89</v>
      </c>
      <c r="I55" s="20">
        <v>12.5</v>
      </c>
      <c r="J55" s="20">
        <v>5.1</v>
      </c>
      <c r="K55" s="20">
        <v>0</v>
      </c>
      <c r="L55" s="20">
        <v>30</v>
      </c>
      <c r="M55" s="21">
        <v>60</v>
      </c>
      <c r="N55" s="22">
        <f t="shared" si="0"/>
        <v>1703.8</v>
      </c>
      <c r="O55" s="68">
        <v>65</v>
      </c>
      <c r="P55" s="17">
        <v>1245.7</v>
      </c>
    </row>
    <row r="56" spans="1:16" ht="18.75" customHeight="1">
      <c r="A56" s="24">
        <v>2515</v>
      </c>
      <c r="B56" s="19">
        <v>17</v>
      </c>
      <c r="C56" s="20">
        <v>84</v>
      </c>
      <c r="D56" s="20">
        <v>287.5</v>
      </c>
      <c r="E56" s="20">
        <v>176.2</v>
      </c>
      <c r="F56" s="20">
        <v>387</v>
      </c>
      <c r="G56" s="20">
        <v>117.9</v>
      </c>
      <c r="H56" s="20">
        <v>124.7</v>
      </c>
      <c r="I56" s="20">
        <v>24.5</v>
      </c>
      <c r="J56" s="20">
        <v>15.7</v>
      </c>
      <c r="K56" s="20">
        <v>0</v>
      </c>
      <c r="L56" s="20">
        <v>0</v>
      </c>
      <c r="M56" s="21">
        <v>46.3</v>
      </c>
      <c r="N56" s="22">
        <f t="shared" si="0"/>
        <v>1280.8000000000002</v>
      </c>
      <c r="O56" s="68">
        <v>77</v>
      </c>
      <c r="P56" s="17">
        <v>1245.7</v>
      </c>
    </row>
    <row r="57" spans="1:16" ht="18.75" customHeight="1">
      <c r="A57" s="24">
        <v>2516</v>
      </c>
      <c r="B57" s="19">
        <v>0</v>
      </c>
      <c r="C57" s="20">
        <v>203.9</v>
      </c>
      <c r="D57" s="20">
        <v>185.3</v>
      </c>
      <c r="E57" s="20">
        <v>98</v>
      </c>
      <c r="F57" s="20">
        <v>471</v>
      </c>
      <c r="G57" s="20">
        <v>155.1</v>
      </c>
      <c r="H57" s="20" t="s">
        <v>0</v>
      </c>
      <c r="I57" s="20">
        <v>0</v>
      </c>
      <c r="J57" s="20">
        <v>0</v>
      </c>
      <c r="K57" s="20">
        <v>0</v>
      </c>
      <c r="L57" s="20">
        <v>0</v>
      </c>
      <c r="M57" s="21">
        <v>70.3</v>
      </c>
      <c r="N57" s="22">
        <f t="shared" si="0"/>
        <v>1183.6</v>
      </c>
      <c r="O57" s="68">
        <v>59</v>
      </c>
      <c r="P57" s="17">
        <v>1245.7</v>
      </c>
    </row>
    <row r="58" spans="1:16" ht="18.75" customHeight="1">
      <c r="A58" s="24">
        <v>2517</v>
      </c>
      <c r="B58" s="19">
        <v>79.1</v>
      </c>
      <c r="C58" s="20">
        <v>54.2</v>
      </c>
      <c r="D58" s="20">
        <v>100.2</v>
      </c>
      <c r="E58" s="20">
        <v>84.2</v>
      </c>
      <c r="F58" s="20">
        <v>259.3</v>
      </c>
      <c r="G58" s="20">
        <v>228.3</v>
      </c>
      <c r="H58" s="20">
        <v>91.3</v>
      </c>
      <c r="I58" s="20">
        <v>0</v>
      </c>
      <c r="J58" s="20">
        <v>0</v>
      </c>
      <c r="K58" s="20">
        <v>72.2</v>
      </c>
      <c r="L58" s="20">
        <v>0</v>
      </c>
      <c r="M58" s="21">
        <v>0</v>
      </c>
      <c r="N58" s="22">
        <f t="shared" si="0"/>
        <v>968.8</v>
      </c>
      <c r="O58" s="68">
        <v>59</v>
      </c>
      <c r="P58" s="17">
        <v>1245.7</v>
      </c>
    </row>
    <row r="59" spans="1:16" ht="18.75" customHeight="1">
      <c r="A59" s="24">
        <v>2518</v>
      </c>
      <c r="B59" s="19">
        <v>54</v>
      </c>
      <c r="C59" s="20">
        <v>86.1</v>
      </c>
      <c r="D59" s="20">
        <v>118.2</v>
      </c>
      <c r="E59" s="20">
        <v>172.3</v>
      </c>
      <c r="F59" s="20">
        <v>452.5</v>
      </c>
      <c r="G59" s="20">
        <v>135.2</v>
      </c>
      <c r="H59" s="20">
        <v>56.2</v>
      </c>
      <c r="I59" s="20">
        <v>86.1</v>
      </c>
      <c r="J59" s="20">
        <v>0</v>
      </c>
      <c r="K59" s="20">
        <v>0</v>
      </c>
      <c r="L59" s="20">
        <v>0</v>
      </c>
      <c r="M59" s="21">
        <v>0</v>
      </c>
      <c r="N59" s="22">
        <f t="shared" si="0"/>
        <v>1160.6</v>
      </c>
      <c r="O59" s="68">
        <v>71</v>
      </c>
      <c r="P59" s="17">
        <v>1245.7</v>
      </c>
    </row>
    <row r="60" spans="1:16" ht="18.75" customHeight="1">
      <c r="A60" s="24">
        <v>2519</v>
      </c>
      <c r="B60" s="19">
        <v>50.1</v>
      </c>
      <c r="C60" s="20">
        <v>94.2</v>
      </c>
      <c r="D60" s="20">
        <v>127.1</v>
      </c>
      <c r="E60" s="20">
        <v>214.5</v>
      </c>
      <c r="F60" s="20">
        <v>192.5</v>
      </c>
      <c r="G60" s="20">
        <v>246.3</v>
      </c>
      <c r="H60" s="20">
        <v>114.4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  <c r="N60" s="22">
        <f t="shared" si="0"/>
        <v>1039.1000000000001</v>
      </c>
      <c r="O60" s="68">
        <v>57</v>
      </c>
      <c r="P60" s="17">
        <v>1245.7</v>
      </c>
    </row>
    <row r="61" spans="1:16" ht="18.75" customHeight="1">
      <c r="A61" s="24">
        <v>2520</v>
      </c>
      <c r="B61" s="19">
        <v>22</v>
      </c>
      <c r="C61" s="20"/>
      <c r="D61" s="20">
        <v>36.1</v>
      </c>
      <c r="E61" s="20">
        <v>181.5</v>
      </c>
      <c r="F61" s="20">
        <v>211.5</v>
      </c>
      <c r="G61" s="20">
        <v>238.3</v>
      </c>
      <c r="H61" s="20">
        <v>101.1</v>
      </c>
      <c r="I61" s="20">
        <v>0</v>
      </c>
      <c r="J61" s="20">
        <v>18</v>
      </c>
      <c r="K61" s="20">
        <v>0</v>
      </c>
      <c r="L61" s="20">
        <v>20</v>
      </c>
      <c r="M61" s="21">
        <v>0</v>
      </c>
      <c r="N61" s="22">
        <f t="shared" si="0"/>
        <v>828.5000000000001</v>
      </c>
      <c r="O61" s="68">
        <v>53</v>
      </c>
      <c r="P61" s="17">
        <v>1245.7</v>
      </c>
    </row>
    <row r="62" spans="1:16" ht="18.75" customHeight="1">
      <c r="A62" s="24">
        <v>2521</v>
      </c>
      <c r="B62" s="19">
        <v>204.3</v>
      </c>
      <c r="C62" s="20">
        <v>216.5</v>
      </c>
      <c r="D62" s="20">
        <v>181.9</v>
      </c>
      <c r="E62" s="20">
        <v>307.9</v>
      </c>
      <c r="F62" s="20">
        <v>517.1</v>
      </c>
      <c r="G62" s="20">
        <v>212.5</v>
      </c>
      <c r="H62" s="20">
        <v>101.4</v>
      </c>
      <c r="I62" s="20">
        <v>0</v>
      </c>
      <c r="J62" s="20">
        <v>0</v>
      </c>
      <c r="K62" s="20">
        <v>0</v>
      </c>
      <c r="L62" s="20">
        <v>0</v>
      </c>
      <c r="M62" s="21">
        <v>0</v>
      </c>
      <c r="N62" s="22">
        <f t="shared" si="0"/>
        <v>1741.6000000000001</v>
      </c>
      <c r="O62" s="68">
        <v>83</v>
      </c>
      <c r="P62" s="17">
        <v>1245.7</v>
      </c>
    </row>
    <row r="63" spans="1:16" ht="18.75" customHeight="1">
      <c r="A63" s="24">
        <v>2522</v>
      </c>
      <c r="B63" s="19">
        <v>78.2</v>
      </c>
      <c r="C63" s="20">
        <v>200.5</v>
      </c>
      <c r="D63" s="20">
        <v>79.6</v>
      </c>
      <c r="E63" s="20">
        <v>34.6</v>
      </c>
      <c r="F63" s="20">
        <v>195.2</v>
      </c>
      <c r="G63" s="20">
        <v>114.6</v>
      </c>
      <c r="H63" s="20">
        <v>50.4</v>
      </c>
      <c r="I63" s="20">
        <v>0</v>
      </c>
      <c r="J63" s="20">
        <v>0</v>
      </c>
      <c r="K63" s="20">
        <v>0</v>
      </c>
      <c r="L63" s="20">
        <v>0</v>
      </c>
      <c r="M63" s="21">
        <v>21.4</v>
      </c>
      <c r="N63" s="22">
        <f t="shared" si="0"/>
        <v>774.4999999999999</v>
      </c>
      <c r="O63" s="68">
        <v>40</v>
      </c>
      <c r="P63" s="17">
        <v>1245.7</v>
      </c>
    </row>
    <row r="64" spans="1:16" ht="18.75" customHeight="1">
      <c r="A64" s="24">
        <v>2523</v>
      </c>
      <c r="B64" s="19">
        <v>95.9</v>
      </c>
      <c r="C64" s="20">
        <v>131</v>
      </c>
      <c r="D64" s="20">
        <v>209.2</v>
      </c>
      <c r="E64" s="20">
        <v>127.2</v>
      </c>
      <c r="F64" s="20">
        <v>159.3</v>
      </c>
      <c r="G64" s="20">
        <v>264.2</v>
      </c>
      <c r="H64" s="20">
        <v>41.7</v>
      </c>
      <c r="I64" s="20">
        <v>0</v>
      </c>
      <c r="J64" s="20">
        <v>0</v>
      </c>
      <c r="K64" s="20">
        <v>0</v>
      </c>
      <c r="L64" s="20">
        <v>6.7</v>
      </c>
      <c r="M64" s="21">
        <v>37.8</v>
      </c>
      <c r="N64" s="22">
        <f t="shared" si="0"/>
        <v>1073.0000000000002</v>
      </c>
      <c r="O64" s="68">
        <v>68</v>
      </c>
      <c r="P64" s="17">
        <v>1245.7</v>
      </c>
    </row>
    <row r="65" spans="1:16" ht="18.75" customHeight="1">
      <c r="A65" s="24">
        <v>2524</v>
      </c>
      <c r="B65" s="19">
        <v>108.3</v>
      </c>
      <c r="C65" s="20">
        <v>267.6</v>
      </c>
      <c r="D65" s="20">
        <v>118.5</v>
      </c>
      <c r="E65" s="20">
        <v>391.2</v>
      </c>
      <c r="F65" s="20">
        <v>159.8</v>
      </c>
      <c r="G65" s="20">
        <v>75.1</v>
      </c>
      <c r="H65" s="20">
        <v>74.5</v>
      </c>
      <c r="I65" s="20">
        <v>44.7</v>
      </c>
      <c r="J65" s="20">
        <v>4.3</v>
      </c>
      <c r="K65" s="20">
        <v>0</v>
      </c>
      <c r="L65" s="20">
        <v>0</v>
      </c>
      <c r="M65" s="21">
        <v>0</v>
      </c>
      <c r="N65" s="22">
        <f t="shared" si="0"/>
        <v>1244</v>
      </c>
      <c r="O65" s="68">
        <v>79</v>
      </c>
      <c r="P65" s="17">
        <v>1245.7</v>
      </c>
    </row>
    <row r="66" spans="1:16" ht="18.75" customHeight="1">
      <c r="A66" s="24">
        <v>2525</v>
      </c>
      <c r="B66" s="19">
        <v>144.7</v>
      </c>
      <c r="C66" s="20">
        <v>177.4</v>
      </c>
      <c r="D66" s="20">
        <v>61.8</v>
      </c>
      <c r="E66" s="20">
        <v>107.8</v>
      </c>
      <c r="F66" s="20">
        <v>99.3</v>
      </c>
      <c r="G66" s="20">
        <v>259.2</v>
      </c>
      <c r="H66" s="20">
        <v>34.2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  <c r="N66" s="22">
        <f t="shared" si="0"/>
        <v>884.4000000000001</v>
      </c>
      <c r="O66" s="68">
        <v>61</v>
      </c>
      <c r="P66" s="17">
        <v>1245.7</v>
      </c>
    </row>
    <row r="67" spans="1:16" ht="18.75" customHeight="1">
      <c r="A67" s="24">
        <v>2526</v>
      </c>
      <c r="B67" s="19">
        <v>0</v>
      </c>
      <c r="C67" s="20">
        <v>189.5</v>
      </c>
      <c r="D67" s="20">
        <v>214.3</v>
      </c>
      <c r="E67" s="20">
        <v>121.8</v>
      </c>
      <c r="F67" s="20">
        <v>129</v>
      </c>
      <c r="G67" s="20">
        <v>297.5</v>
      </c>
      <c r="H67" s="20">
        <v>199.3</v>
      </c>
      <c r="I67" s="20">
        <v>71.4</v>
      </c>
      <c r="J67" s="20">
        <v>6.3</v>
      </c>
      <c r="K67" s="20">
        <v>0</v>
      </c>
      <c r="L67" s="20">
        <v>14.7</v>
      </c>
      <c r="M67" s="21">
        <v>8.9</v>
      </c>
      <c r="N67" s="22">
        <f t="shared" si="0"/>
        <v>1252.7000000000003</v>
      </c>
      <c r="O67" s="68">
        <v>83</v>
      </c>
      <c r="P67" s="17">
        <v>1245.7</v>
      </c>
    </row>
    <row r="68" spans="1:16" ht="18.75" customHeight="1">
      <c r="A68" s="24">
        <v>2527</v>
      </c>
      <c r="B68" s="19">
        <v>14.8</v>
      </c>
      <c r="C68" s="20">
        <v>90.8</v>
      </c>
      <c r="D68" s="20">
        <v>81.3</v>
      </c>
      <c r="E68" s="20">
        <v>83.9</v>
      </c>
      <c r="F68" s="20">
        <v>145.2</v>
      </c>
      <c r="G68" s="20">
        <v>130.7</v>
      </c>
      <c r="H68" s="20">
        <v>99.6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  <c r="N68" s="22">
        <f t="shared" si="0"/>
        <v>646.3</v>
      </c>
      <c r="O68" s="68">
        <v>57</v>
      </c>
      <c r="P68" s="17">
        <v>1245.7</v>
      </c>
    </row>
    <row r="69" spans="1:16" ht="18.75" customHeight="1">
      <c r="A69" s="24">
        <v>2528</v>
      </c>
      <c r="B69" s="19">
        <v>87.4</v>
      </c>
      <c r="C69" s="20">
        <v>104.7</v>
      </c>
      <c r="D69" s="20">
        <v>74.5</v>
      </c>
      <c r="E69" s="20">
        <v>221.1</v>
      </c>
      <c r="F69" s="20">
        <v>125.4</v>
      </c>
      <c r="G69" s="20" t="s">
        <v>0</v>
      </c>
      <c r="H69" s="20" t="s">
        <v>0</v>
      </c>
      <c r="I69" s="20">
        <v>0</v>
      </c>
      <c r="J69" s="20">
        <v>0</v>
      </c>
      <c r="K69" s="20">
        <v>0</v>
      </c>
      <c r="L69" s="20">
        <v>0</v>
      </c>
      <c r="M69" s="21">
        <v>0</v>
      </c>
      <c r="N69" s="22">
        <v>613.1</v>
      </c>
      <c r="O69" s="68">
        <v>52</v>
      </c>
      <c r="P69" s="17">
        <v>1245.7</v>
      </c>
    </row>
    <row r="70" spans="1:16" ht="18.75" customHeight="1">
      <c r="A70" s="24">
        <v>2529</v>
      </c>
      <c r="B70" s="19">
        <v>45.7</v>
      </c>
      <c r="C70" s="20">
        <v>141.2</v>
      </c>
      <c r="D70" s="20">
        <v>79.5</v>
      </c>
      <c r="E70" s="20">
        <v>69.2</v>
      </c>
      <c r="F70" s="20">
        <v>332.2</v>
      </c>
      <c r="G70" s="20">
        <v>207.1</v>
      </c>
      <c r="H70" s="20">
        <v>34.9</v>
      </c>
      <c r="I70" s="20">
        <v>0</v>
      </c>
      <c r="J70" s="20">
        <v>0</v>
      </c>
      <c r="K70" s="20">
        <v>0</v>
      </c>
      <c r="L70" s="20">
        <v>0</v>
      </c>
      <c r="M70" s="21">
        <v>28.2</v>
      </c>
      <c r="N70" s="22">
        <f t="shared" si="0"/>
        <v>938</v>
      </c>
      <c r="O70" s="68">
        <v>46</v>
      </c>
      <c r="P70" s="17">
        <v>1245.7</v>
      </c>
    </row>
    <row r="71" spans="1:16" ht="18.75" customHeight="1">
      <c r="A71" s="24">
        <v>2530</v>
      </c>
      <c r="B71" s="19">
        <v>90.5</v>
      </c>
      <c r="C71" s="20">
        <v>80.5</v>
      </c>
      <c r="D71" s="20">
        <v>149.6</v>
      </c>
      <c r="E71" s="20">
        <v>108.6</v>
      </c>
      <c r="F71" s="20">
        <v>318.7</v>
      </c>
      <c r="G71" s="20">
        <v>228.8</v>
      </c>
      <c r="H71" s="20">
        <v>229.2</v>
      </c>
      <c r="I71" s="20">
        <v>4.2</v>
      </c>
      <c r="J71" s="20">
        <v>0</v>
      </c>
      <c r="K71" s="20">
        <v>0</v>
      </c>
      <c r="L71" s="20">
        <v>0</v>
      </c>
      <c r="M71" s="21">
        <v>0</v>
      </c>
      <c r="N71" s="22">
        <f t="shared" si="0"/>
        <v>1210.1000000000001</v>
      </c>
      <c r="O71" s="68">
        <v>66</v>
      </c>
      <c r="P71" s="17">
        <v>1245.7</v>
      </c>
    </row>
    <row r="72" spans="1:60" s="5" customFormat="1" ht="18.75" customHeight="1">
      <c r="A72" s="24">
        <v>2531</v>
      </c>
      <c r="B72" s="19">
        <v>148.8</v>
      </c>
      <c r="C72" s="20">
        <v>172.6</v>
      </c>
      <c r="D72" s="20">
        <v>358.9</v>
      </c>
      <c r="E72" s="20">
        <v>147.8</v>
      </c>
      <c r="F72" s="20">
        <v>104.4</v>
      </c>
      <c r="G72" s="20">
        <v>45.9</v>
      </c>
      <c r="H72" s="20">
        <v>252.4</v>
      </c>
      <c r="I72" s="20">
        <v>9.1</v>
      </c>
      <c r="J72" s="20">
        <v>0</v>
      </c>
      <c r="K72" s="20">
        <v>11.4</v>
      </c>
      <c r="L72" s="20">
        <v>0</v>
      </c>
      <c r="M72" s="21">
        <v>0</v>
      </c>
      <c r="N72" s="22">
        <f aca="true" t="shared" si="1" ref="N72:N87">+SUM(B72:M72)</f>
        <v>1251.3</v>
      </c>
      <c r="O72" s="68">
        <v>51</v>
      </c>
      <c r="P72" s="17">
        <v>1245.7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:16" ht="18.75" customHeight="1">
      <c r="A73" s="24">
        <v>2532</v>
      </c>
      <c r="B73" s="19">
        <v>34.2</v>
      </c>
      <c r="C73" s="20">
        <v>283.3</v>
      </c>
      <c r="D73" s="20">
        <v>56.8</v>
      </c>
      <c r="E73" s="20">
        <v>179</v>
      </c>
      <c r="F73" s="20">
        <v>162.3</v>
      </c>
      <c r="G73" s="20">
        <v>240.8</v>
      </c>
      <c r="H73" s="20">
        <v>93.1</v>
      </c>
      <c r="I73" s="20">
        <v>0</v>
      </c>
      <c r="J73" s="20">
        <v>0</v>
      </c>
      <c r="K73" s="20">
        <v>2.3</v>
      </c>
      <c r="L73" s="20">
        <v>5.6</v>
      </c>
      <c r="M73" s="21">
        <v>93.4</v>
      </c>
      <c r="N73" s="22">
        <f t="shared" si="1"/>
        <v>1150.7999999999997</v>
      </c>
      <c r="O73" s="68">
        <v>61</v>
      </c>
      <c r="P73" s="17">
        <v>1245.7</v>
      </c>
    </row>
    <row r="74" spans="1:16" ht="18.75" customHeight="1">
      <c r="A74" s="24">
        <v>2533</v>
      </c>
      <c r="B74" s="19">
        <v>37.6</v>
      </c>
      <c r="C74" s="20">
        <v>237.9</v>
      </c>
      <c r="D74" s="20">
        <v>66.4</v>
      </c>
      <c r="E74" s="20">
        <v>240.3</v>
      </c>
      <c r="F74" s="20">
        <v>132.6</v>
      </c>
      <c r="G74" s="20">
        <v>107.3</v>
      </c>
      <c r="H74" s="20">
        <v>157.2</v>
      </c>
      <c r="I74" s="20">
        <v>15.5</v>
      </c>
      <c r="J74" s="20">
        <v>0</v>
      </c>
      <c r="K74" s="20">
        <v>0</v>
      </c>
      <c r="L74" s="20">
        <v>0</v>
      </c>
      <c r="M74" s="21">
        <v>13.2</v>
      </c>
      <c r="N74" s="22">
        <f t="shared" si="1"/>
        <v>1008</v>
      </c>
      <c r="O74" s="68">
        <v>57</v>
      </c>
      <c r="P74" s="17">
        <v>1245.7</v>
      </c>
    </row>
    <row r="75" spans="1:16" ht="18.75" customHeight="1">
      <c r="A75" s="24">
        <v>2534</v>
      </c>
      <c r="B75" s="19">
        <v>67</v>
      </c>
      <c r="C75" s="20">
        <v>81.1</v>
      </c>
      <c r="D75" s="20">
        <v>163.6</v>
      </c>
      <c r="E75" s="20">
        <v>100.4</v>
      </c>
      <c r="F75" s="20">
        <v>245.1</v>
      </c>
      <c r="G75" s="20">
        <v>193.1</v>
      </c>
      <c r="H75" s="20">
        <v>34.3</v>
      </c>
      <c r="I75" s="20">
        <v>0</v>
      </c>
      <c r="J75" s="20">
        <v>0</v>
      </c>
      <c r="K75" s="20">
        <v>21.8</v>
      </c>
      <c r="L75" s="20">
        <v>64.1</v>
      </c>
      <c r="M75" s="21">
        <v>0</v>
      </c>
      <c r="N75" s="22">
        <v>970.5</v>
      </c>
      <c r="O75" s="68">
        <v>53</v>
      </c>
      <c r="P75" s="17">
        <v>1245.7</v>
      </c>
    </row>
    <row r="76" spans="1:16" ht="18.75" customHeight="1">
      <c r="A76" s="25">
        <v>2535</v>
      </c>
      <c r="B76" s="26">
        <v>0</v>
      </c>
      <c r="C76" s="27">
        <v>28.4</v>
      </c>
      <c r="D76" s="27">
        <v>51.4</v>
      </c>
      <c r="E76" s="27">
        <v>221.7</v>
      </c>
      <c r="F76" s="27">
        <v>105.1</v>
      </c>
      <c r="G76" s="27">
        <v>180.3</v>
      </c>
      <c r="H76" s="27">
        <v>68.5</v>
      </c>
      <c r="I76" s="27">
        <v>0</v>
      </c>
      <c r="J76" s="27">
        <v>95.3</v>
      </c>
      <c r="K76" s="27">
        <v>0</v>
      </c>
      <c r="L76" s="27">
        <v>0</v>
      </c>
      <c r="M76" s="28">
        <v>0</v>
      </c>
      <c r="N76" s="29">
        <v>750.7</v>
      </c>
      <c r="O76" s="69">
        <v>39</v>
      </c>
      <c r="P76" s="17">
        <v>1245.7</v>
      </c>
    </row>
    <row r="77" spans="1:16" ht="18.75" customHeight="1">
      <c r="A77" s="41">
        <v>2536</v>
      </c>
      <c r="B77" s="42">
        <v>77.1</v>
      </c>
      <c r="C77" s="43">
        <v>169.7</v>
      </c>
      <c r="D77" s="43">
        <v>156.6</v>
      </c>
      <c r="E77" s="43">
        <v>117.1</v>
      </c>
      <c r="F77" s="43">
        <v>125.2</v>
      </c>
      <c r="G77" s="43">
        <v>124</v>
      </c>
      <c r="H77" s="43">
        <v>20.1</v>
      </c>
      <c r="I77" s="43">
        <v>0</v>
      </c>
      <c r="J77" s="43">
        <v>0</v>
      </c>
      <c r="K77" s="43">
        <v>0</v>
      </c>
      <c r="L77" s="43">
        <v>0</v>
      </c>
      <c r="M77" s="44">
        <v>123.1</v>
      </c>
      <c r="N77" s="22">
        <v>912.9</v>
      </c>
      <c r="O77" s="72">
        <v>53</v>
      </c>
      <c r="P77" s="17">
        <v>1245.7</v>
      </c>
    </row>
    <row r="78" spans="1:16" ht="18.75" customHeight="1">
      <c r="A78" s="45">
        <v>2537</v>
      </c>
      <c r="B78" s="46">
        <v>63.6</v>
      </c>
      <c r="C78" s="47">
        <v>224.6</v>
      </c>
      <c r="D78" s="47">
        <v>114.6</v>
      </c>
      <c r="E78" s="47">
        <v>280.7</v>
      </c>
      <c r="F78" s="47">
        <v>298.5</v>
      </c>
      <c r="G78" s="47">
        <v>141.6</v>
      </c>
      <c r="H78" s="47">
        <v>64.8</v>
      </c>
      <c r="I78" s="47">
        <v>0</v>
      </c>
      <c r="J78" s="47">
        <v>0</v>
      </c>
      <c r="K78" s="47">
        <v>0</v>
      </c>
      <c r="L78" s="47">
        <v>1.3</v>
      </c>
      <c r="M78" s="48">
        <v>0</v>
      </c>
      <c r="N78" s="34">
        <f t="shared" si="1"/>
        <v>1189.6999999999998</v>
      </c>
      <c r="O78" s="73">
        <v>65</v>
      </c>
      <c r="P78" s="17">
        <v>1245.7</v>
      </c>
    </row>
    <row r="79" spans="1:60" s="5" customFormat="1" ht="18.75" customHeight="1">
      <c r="A79" s="49">
        <v>2538</v>
      </c>
      <c r="B79" s="50" t="s">
        <v>0</v>
      </c>
      <c r="C79" s="51" t="s">
        <v>0</v>
      </c>
      <c r="D79" s="51" t="s">
        <v>0</v>
      </c>
      <c r="E79" s="51" t="s">
        <v>0</v>
      </c>
      <c r="F79" s="51" t="s">
        <v>0</v>
      </c>
      <c r="G79" s="51">
        <v>220.6</v>
      </c>
      <c r="H79" s="51" t="s">
        <v>0</v>
      </c>
      <c r="I79" s="51">
        <v>96.7</v>
      </c>
      <c r="J79" s="51">
        <v>0</v>
      </c>
      <c r="K79" s="51">
        <v>0</v>
      </c>
      <c r="L79" s="51">
        <v>32.4</v>
      </c>
      <c r="M79" s="52">
        <v>15.9</v>
      </c>
      <c r="N79" s="39" t="s">
        <v>0</v>
      </c>
      <c r="O79" s="74" t="s">
        <v>0</v>
      </c>
      <c r="P79" s="17">
        <v>1245.7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1:16" ht="18.75" customHeight="1">
      <c r="A80" s="41">
        <v>2539</v>
      </c>
      <c r="B80" s="42">
        <v>55.6</v>
      </c>
      <c r="C80" s="43">
        <v>149.9</v>
      </c>
      <c r="D80" s="43">
        <v>131.9</v>
      </c>
      <c r="E80" s="43">
        <v>107.2</v>
      </c>
      <c r="F80" s="43">
        <v>227.5</v>
      </c>
      <c r="G80" s="43">
        <v>211.9</v>
      </c>
      <c r="H80" s="43">
        <v>79.4</v>
      </c>
      <c r="I80" s="43">
        <v>0</v>
      </c>
      <c r="J80" s="43">
        <v>0</v>
      </c>
      <c r="K80" s="43">
        <v>0</v>
      </c>
      <c r="L80" s="43">
        <v>0</v>
      </c>
      <c r="M80" s="44">
        <v>32.1</v>
      </c>
      <c r="N80" s="22">
        <f t="shared" si="1"/>
        <v>995.4999999999999</v>
      </c>
      <c r="O80" s="72">
        <v>73</v>
      </c>
      <c r="P80" s="17">
        <v>1245.7</v>
      </c>
    </row>
    <row r="81" spans="1:16" ht="18.75" customHeight="1">
      <c r="A81" s="41">
        <v>2540</v>
      </c>
      <c r="B81" s="42">
        <v>34.8</v>
      </c>
      <c r="C81" s="43">
        <v>39.1</v>
      </c>
      <c r="D81" s="43">
        <v>101.7</v>
      </c>
      <c r="E81" s="43">
        <v>182.1</v>
      </c>
      <c r="F81" s="43">
        <v>351.5</v>
      </c>
      <c r="G81" s="43">
        <v>230.3</v>
      </c>
      <c r="H81" s="43">
        <v>64.7</v>
      </c>
      <c r="I81" s="43">
        <v>0</v>
      </c>
      <c r="J81" s="43">
        <v>0</v>
      </c>
      <c r="K81" s="43">
        <v>0</v>
      </c>
      <c r="L81" s="43">
        <v>0</v>
      </c>
      <c r="M81" s="44">
        <v>119.2</v>
      </c>
      <c r="N81" s="22">
        <f t="shared" si="1"/>
        <v>1123.4</v>
      </c>
      <c r="O81" s="72">
        <v>62</v>
      </c>
      <c r="P81" s="17">
        <v>1245.7</v>
      </c>
    </row>
    <row r="82" spans="1:16" ht="18.75" customHeight="1">
      <c r="A82" s="41">
        <v>2541</v>
      </c>
      <c r="B82" s="42">
        <v>47.3</v>
      </c>
      <c r="C82" s="43">
        <v>119.6</v>
      </c>
      <c r="D82" s="43">
        <v>141.3</v>
      </c>
      <c r="E82" s="43">
        <v>119.5</v>
      </c>
      <c r="F82" s="43">
        <v>160.4</v>
      </c>
      <c r="G82" s="43">
        <v>499.1</v>
      </c>
      <c r="H82" s="43">
        <v>12.9</v>
      </c>
      <c r="I82" s="43">
        <v>25.5</v>
      </c>
      <c r="J82" s="43">
        <v>0</v>
      </c>
      <c r="K82" s="43">
        <v>0</v>
      </c>
      <c r="L82" s="43">
        <v>0</v>
      </c>
      <c r="M82" s="44">
        <v>24.7</v>
      </c>
      <c r="N82" s="22">
        <f t="shared" si="1"/>
        <v>1150.3000000000002</v>
      </c>
      <c r="O82" s="72">
        <v>59</v>
      </c>
      <c r="P82" s="17">
        <v>1245.7</v>
      </c>
    </row>
    <row r="83" spans="1:16" ht="18.75" customHeight="1">
      <c r="A83" s="41">
        <v>2542</v>
      </c>
      <c r="B83" s="42">
        <v>194.6</v>
      </c>
      <c r="C83" s="43">
        <v>229.1</v>
      </c>
      <c r="D83" s="43">
        <v>202.1</v>
      </c>
      <c r="E83" s="43">
        <v>138.7</v>
      </c>
      <c r="F83" s="43">
        <v>138.7</v>
      </c>
      <c r="G83" s="43">
        <v>245.1</v>
      </c>
      <c r="H83" s="43">
        <v>64.2</v>
      </c>
      <c r="I83" s="43">
        <v>18</v>
      </c>
      <c r="J83" s="43">
        <v>0</v>
      </c>
      <c r="K83" s="43">
        <v>0</v>
      </c>
      <c r="L83" s="43">
        <v>23.5</v>
      </c>
      <c r="M83" s="44">
        <v>12</v>
      </c>
      <c r="N83" s="22">
        <f t="shared" si="1"/>
        <v>1266</v>
      </c>
      <c r="O83" s="72">
        <v>87</v>
      </c>
      <c r="P83" s="17">
        <v>1245.7</v>
      </c>
    </row>
    <row r="84" spans="1:16" ht="18.75" customHeight="1">
      <c r="A84" s="41">
        <v>2543</v>
      </c>
      <c r="B84" s="42">
        <v>95.6</v>
      </c>
      <c r="C84" s="43">
        <v>176.1</v>
      </c>
      <c r="D84" s="43">
        <v>63.6</v>
      </c>
      <c r="E84" s="43">
        <v>106.2</v>
      </c>
      <c r="F84" s="43">
        <v>190</v>
      </c>
      <c r="G84" s="43">
        <v>226.2</v>
      </c>
      <c r="H84" s="43">
        <v>186</v>
      </c>
      <c r="I84" s="43">
        <v>0</v>
      </c>
      <c r="J84" s="43">
        <v>0</v>
      </c>
      <c r="K84" s="43">
        <v>5.2</v>
      </c>
      <c r="L84" s="43">
        <v>0</v>
      </c>
      <c r="M84" s="44">
        <v>114</v>
      </c>
      <c r="N84" s="22">
        <v>1162.9</v>
      </c>
      <c r="O84" s="72">
        <v>90</v>
      </c>
      <c r="P84" s="17">
        <v>1245.7</v>
      </c>
    </row>
    <row r="85" spans="1:16" ht="18.75" customHeight="1">
      <c r="A85" s="41">
        <v>2544</v>
      </c>
      <c r="B85" s="42">
        <v>83</v>
      </c>
      <c r="C85" s="43">
        <v>352.2</v>
      </c>
      <c r="D85" s="43">
        <v>43.1</v>
      </c>
      <c r="E85" s="43">
        <v>310</v>
      </c>
      <c r="F85" s="43">
        <v>324.9</v>
      </c>
      <c r="G85" s="43">
        <v>244.4</v>
      </c>
      <c r="H85" s="43">
        <v>152.6</v>
      </c>
      <c r="I85" s="43">
        <v>0</v>
      </c>
      <c r="J85" s="43">
        <v>0</v>
      </c>
      <c r="K85" s="43">
        <v>2.7</v>
      </c>
      <c r="L85" s="43">
        <v>0</v>
      </c>
      <c r="M85" s="44">
        <v>85.3</v>
      </c>
      <c r="N85" s="22">
        <f t="shared" si="1"/>
        <v>1598.1999999999998</v>
      </c>
      <c r="O85" s="72">
        <v>82</v>
      </c>
      <c r="P85" s="17">
        <v>1245.7</v>
      </c>
    </row>
    <row r="86" spans="1:16" ht="18.75" customHeight="1">
      <c r="A86" s="41">
        <v>2545</v>
      </c>
      <c r="B86" s="42">
        <v>30.3</v>
      </c>
      <c r="C86" s="43">
        <v>357.4</v>
      </c>
      <c r="D86" s="43">
        <v>134.1</v>
      </c>
      <c r="E86" s="43">
        <v>178</v>
      </c>
      <c r="F86" s="43">
        <v>406.7</v>
      </c>
      <c r="G86" s="43">
        <v>335</v>
      </c>
      <c r="H86" s="43">
        <v>64.1</v>
      </c>
      <c r="I86" s="43">
        <v>54.4</v>
      </c>
      <c r="J86" s="43">
        <v>19.6</v>
      </c>
      <c r="K86" s="43">
        <v>7.4</v>
      </c>
      <c r="L86" s="43">
        <v>18</v>
      </c>
      <c r="M86" s="44">
        <v>66.5</v>
      </c>
      <c r="N86" s="22">
        <f t="shared" si="1"/>
        <v>1671.5</v>
      </c>
      <c r="O86" s="72">
        <v>102</v>
      </c>
      <c r="P86" s="17">
        <v>1245.7</v>
      </c>
    </row>
    <row r="87" spans="1:16" ht="18.75" customHeight="1">
      <c r="A87" s="41">
        <v>2546</v>
      </c>
      <c r="B87" s="42">
        <v>58.3</v>
      </c>
      <c r="C87" s="43">
        <v>138.9</v>
      </c>
      <c r="D87" s="43">
        <v>272.3</v>
      </c>
      <c r="E87" s="43">
        <v>93.2</v>
      </c>
      <c r="F87" s="43">
        <v>211.4</v>
      </c>
      <c r="G87" s="43">
        <v>189.5</v>
      </c>
      <c r="H87" s="43">
        <v>83.1</v>
      </c>
      <c r="I87" s="43">
        <v>0</v>
      </c>
      <c r="J87" s="43">
        <v>0</v>
      </c>
      <c r="K87" s="43">
        <v>0</v>
      </c>
      <c r="L87" s="43">
        <v>3.6</v>
      </c>
      <c r="M87" s="44" t="s">
        <v>0</v>
      </c>
      <c r="N87" s="22">
        <f t="shared" si="1"/>
        <v>1050.3</v>
      </c>
      <c r="O87" s="72">
        <v>85</v>
      </c>
      <c r="P87" s="17">
        <v>1245.7</v>
      </c>
    </row>
    <row r="88" spans="1:16" ht="18.75" customHeight="1">
      <c r="A88" s="41">
        <v>2547</v>
      </c>
      <c r="B88" s="42" t="s">
        <v>0</v>
      </c>
      <c r="C88" s="43">
        <v>222.5</v>
      </c>
      <c r="D88" s="43">
        <v>313.5</v>
      </c>
      <c r="E88" s="43" t="s">
        <v>0</v>
      </c>
      <c r="F88" s="43">
        <v>62.5</v>
      </c>
      <c r="G88" s="43">
        <v>339.4</v>
      </c>
      <c r="H88" s="43" t="s">
        <v>0</v>
      </c>
      <c r="I88" s="43">
        <v>11</v>
      </c>
      <c r="J88" s="43">
        <v>0</v>
      </c>
      <c r="K88" s="43">
        <v>0</v>
      </c>
      <c r="L88" s="43">
        <v>0</v>
      </c>
      <c r="M88" s="44">
        <v>31</v>
      </c>
      <c r="N88" s="22" t="s">
        <v>0</v>
      </c>
      <c r="O88" s="72">
        <v>65</v>
      </c>
      <c r="P88" s="17">
        <v>1245.7</v>
      </c>
    </row>
    <row r="89" spans="1:16" ht="18.75" customHeight="1">
      <c r="A89" s="41">
        <v>2548</v>
      </c>
      <c r="B89" s="53" t="s">
        <v>0</v>
      </c>
      <c r="C89" s="43">
        <v>133</v>
      </c>
      <c r="D89" s="43" t="s">
        <v>0</v>
      </c>
      <c r="E89" s="43">
        <v>227</v>
      </c>
      <c r="F89" s="43">
        <v>243</v>
      </c>
      <c r="G89" s="43">
        <v>385.5</v>
      </c>
      <c r="H89" s="43">
        <v>46</v>
      </c>
      <c r="I89" s="43" t="s">
        <v>0</v>
      </c>
      <c r="J89" s="43" t="s">
        <v>0</v>
      </c>
      <c r="K89" s="43" t="s">
        <v>0</v>
      </c>
      <c r="L89" s="43">
        <v>0</v>
      </c>
      <c r="M89" s="54">
        <v>36</v>
      </c>
      <c r="N89" s="22">
        <v>1070.5</v>
      </c>
      <c r="O89" s="72">
        <v>80</v>
      </c>
      <c r="P89" s="17">
        <v>1245.7</v>
      </c>
    </row>
    <row r="90" spans="1:16" ht="18.75" customHeight="1">
      <c r="A90" s="41">
        <v>2549</v>
      </c>
      <c r="B90" s="53" t="s">
        <v>0</v>
      </c>
      <c r="C90" s="43">
        <v>244</v>
      </c>
      <c r="D90" s="43">
        <v>204</v>
      </c>
      <c r="E90" s="43">
        <v>271</v>
      </c>
      <c r="F90" s="43">
        <v>320</v>
      </c>
      <c r="G90" s="43">
        <v>184.5</v>
      </c>
      <c r="H90" s="43">
        <v>132.5</v>
      </c>
      <c r="I90" s="43" t="s">
        <v>0</v>
      </c>
      <c r="J90" s="43" t="s">
        <v>0</v>
      </c>
      <c r="K90" s="43" t="s">
        <v>0</v>
      </c>
      <c r="L90" s="43" t="s">
        <v>0</v>
      </c>
      <c r="M90" s="54" t="s">
        <v>0</v>
      </c>
      <c r="N90" s="22">
        <v>1356</v>
      </c>
      <c r="O90" s="72">
        <v>97</v>
      </c>
      <c r="P90" s="17">
        <v>1245.7</v>
      </c>
    </row>
    <row r="91" spans="1:16" ht="18.75" customHeight="1">
      <c r="A91" s="41">
        <v>2550</v>
      </c>
      <c r="B91" s="53">
        <v>104.1</v>
      </c>
      <c r="C91" s="43">
        <v>163.5</v>
      </c>
      <c r="D91" s="43">
        <v>115.5</v>
      </c>
      <c r="E91" s="43">
        <v>67</v>
      </c>
      <c r="F91" s="43">
        <v>230.5</v>
      </c>
      <c r="G91" s="43">
        <v>129.5</v>
      </c>
      <c r="H91" s="43">
        <v>42</v>
      </c>
      <c r="I91" s="43">
        <v>0</v>
      </c>
      <c r="J91" s="43">
        <v>0</v>
      </c>
      <c r="K91" s="43">
        <v>5</v>
      </c>
      <c r="L91" s="43">
        <v>20</v>
      </c>
      <c r="M91" s="54">
        <v>55</v>
      </c>
      <c r="N91" s="22">
        <v>932.1</v>
      </c>
      <c r="O91" s="72">
        <v>99</v>
      </c>
      <c r="P91" s="17">
        <v>1245.7</v>
      </c>
    </row>
    <row r="92" spans="1:16" ht="18.75" customHeight="1">
      <c r="A92" s="41">
        <v>2551</v>
      </c>
      <c r="B92" s="53" t="s">
        <v>0</v>
      </c>
      <c r="C92" s="43" t="s">
        <v>0</v>
      </c>
      <c r="D92" s="43">
        <v>107.5</v>
      </c>
      <c r="E92" s="43">
        <v>189.5</v>
      </c>
      <c r="F92" s="43">
        <v>167.5</v>
      </c>
      <c r="G92" s="43">
        <v>116.5</v>
      </c>
      <c r="H92" s="43" t="s">
        <v>0</v>
      </c>
      <c r="I92" s="43">
        <v>0</v>
      </c>
      <c r="J92" s="43">
        <v>7</v>
      </c>
      <c r="K92" s="43">
        <v>0</v>
      </c>
      <c r="L92" s="43">
        <v>0</v>
      </c>
      <c r="M92" s="54">
        <v>13</v>
      </c>
      <c r="N92" s="22" t="s">
        <v>0</v>
      </c>
      <c r="O92" s="72">
        <v>65</v>
      </c>
      <c r="P92" s="17">
        <v>1245.7</v>
      </c>
    </row>
    <row r="93" spans="1:16" ht="18.75" customHeight="1">
      <c r="A93" s="41">
        <v>2552</v>
      </c>
      <c r="B93" s="53">
        <v>19.5</v>
      </c>
      <c r="C93" s="43">
        <v>85</v>
      </c>
      <c r="D93" s="43">
        <v>181.5</v>
      </c>
      <c r="E93" s="43">
        <v>200.5</v>
      </c>
      <c r="F93" s="43">
        <v>203.5</v>
      </c>
      <c r="G93" s="43">
        <v>103.5</v>
      </c>
      <c r="H93" s="43">
        <v>75</v>
      </c>
      <c r="I93" s="43">
        <v>0</v>
      </c>
      <c r="J93" s="43">
        <v>0</v>
      </c>
      <c r="K93" s="43">
        <v>52</v>
      </c>
      <c r="L93" s="43">
        <v>0</v>
      </c>
      <c r="M93" s="54">
        <v>0</v>
      </c>
      <c r="N93" s="22">
        <v>920.5</v>
      </c>
      <c r="O93" s="72">
        <v>64</v>
      </c>
      <c r="P93" s="17">
        <v>1245.7</v>
      </c>
    </row>
    <row r="94" spans="1:16" ht="18.75" customHeight="1">
      <c r="A94" s="41">
        <v>2553</v>
      </c>
      <c r="B94" s="53">
        <v>21.5</v>
      </c>
      <c r="C94" s="43">
        <v>29</v>
      </c>
      <c r="D94" s="43">
        <v>124</v>
      </c>
      <c r="E94" s="43">
        <v>112</v>
      </c>
      <c r="F94" s="43">
        <v>479.5</v>
      </c>
      <c r="G94" s="43">
        <v>133.5</v>
      </c>
      <c r="H94" s="43">
        <v>63</v>
      </c>
      <c r="I94" s="43">
        <v>0</v>
      </c>
      <c r="J94" s="43">
        <v>0</v>
      </c>
      <c r="K94" s="43">
        <v>4</v>
      </c>
      <c r="L94" s="43">
        <v>8</v>
      </c>
      <c r="M94" s="54" t="s">
        <v>0</v>
      </c>
      <c r="N94" s="22">
        <v>974.5</v>
      </c>
      <c r="O94" s="72">
        <v>82</v>
      </c>
      <c r="P94" s="17">
        <v>1245.7</v>
      </c>
    </row>
    <row r="95" spans="1:16" ht="18.75" customHeight="1">
      <c r="A95" s="41">
        <v>2554</v>
      </c>
      <c r="B95" s="53">
        <v>257</v>
      </c>
      <c r="C95" s="43">
        <v>204</v>
      </c>
      <c r="D95" s="43">
        <v>216</v>
      </c>
      <c r="E95" s="43">
        <v>308.5</v>
      </c>
      <c r="F95" s="43">
        <v>201</v>
      </c>
      <c r="G95" s="43">
        <v>146.5</v>
      </c>
      <c r="H95" s="43">
        <v>49</v>
      </c>
      <c r="I95" s="43">
        <v>0</v>
      </c>
      <c r="J95" s="43">
        <v>0</v>
      </c>
      <c r="K95" s="43">
        <v>0</v>
      </c>
      <c r="L95" s="43" t="s">
        <v>0</v>
      </c>
      <c r="M95" s="54">
        <v>45.6</v>
      </c>
      <c r="N95" s="22">
        <v>1427.6</v>
      </c>
      <c r="O95" s="72">
        <v>95</v>
      </c>
      <c r="P95" s="17">
        <v>1245.7</v>
      </c>
    </row>
    <row r="96" spans="1:16" ht="18.75" customHeight="1">
      <c r="A96" s="41">
        <v>2555</v>
      </c>
      <c r="B96" s="53">
        <v>29.599999999999998</v>
      </c>
      <c r="C96" s="43">
        <v>257.2</v>
      </c>
      <c r="D96" s="43">
        <v>88.89999999999999</v>
      </c>
      <c r="E96" s="43">
        <v>284.1</v>
      </c>
      <c r="F96" s="43">
        <v>270.1</v>
      </c>
      <c r="G96" s="43">
        <v>206.59999999999997</v>
      </c>
      <c r="H96" s="43">
        <v>63.3</v>
      </c>
      <c r="I96" s="43">
        <v>10.5</v>
      </c>
      <c r="J96" s="43">
        <v>0</v>
      </c>
      <c r="K96" s="43">
        <v>58.1</v>
      </c>
      <c r="L96" s="43">
        <v>10.1</v>
      </c>
      <c r="M96" s="54" t="s">
        <v>0</v>
      </c>
      <c r="N96" s="22">
        <v>1278.4999999999998</v>
      </c>
      <c r="O96" s="72">
        <v>101</v>
      </c>
      <c r="P96" s="17">
        <v>1245.7</v>
      </c>
    </row>
    <row r="97" spans="1:16" ht="18.75" customHeight="1">
      <c r="A97" s="41">
        <v>2556</v>
      </c>
      <c r="B97" s="53">
        <v>28.4</v>
      </c>
      <c r="C97" s="43">
        <v>27.8</v>
      </c>
      <c r="D97" s="43">
        <v>81.3</v>
      </c>
      <c r="E97" s="43">
        <v>253.09999999999997</v>
      </c>
      <c r="F97" s="43">
        <v>277</v>
      </c>
      <c r="G97" s="43">
        <v>67.1</v>
      </c>
      <c r="H97" s="43">
        <v>112.70000000000002</v>
      </c>
      <c r="I97" s="43">
        <v>4.4</v>
      </c>
      <c r="J97" s="43">
        <v>39.9</v>
      </c>
      <c r="K97" s="43">
        <v>0</v>
      </c>
      <c r="L97" s="43" t="s">
        <v>0</v>
      </c>
      <c r="M97" s="54" t="s">
        <v>0</v>
      </c>
      <c r="N97" s="22">
        <v>891.6999999999999</v>
      </c>
      <c r="O97" s="72">
        <v>78</v>
      </c>
      <c r="P97" s="17">
        <v>1245.7</v>
      </c>
    </row>
    <row r="98" spans="1:16" ht="18.75" customHeight="1">
      <c r="A98" s="41">
        <v>2557</v>
      </c>
      <c r="B98" s="53">
        <v>96.19999999999999</v>
      </c>
      <c r="C98" s="43">
        <v>162.70000000000002</v>
      </c>
      <c r="D98" s="43">
        <v>168.7</v>
      </c>
      <c r="E98" s="43">
        <v>165.9</v>
      </c>
      <c r="F98" s="43">
        <v>231.79999999999995</v>
      </c>
      <c r="G98" s="43">
        <v>192.39999999999998</v>
      </c>
      <c r="H98" s="43">
        <v>85.80000000000001</v>
      </c>
      <c r="I98" s="43">
        <v>0</v>
      </c>
      <c r="J98" s="43">
        <v>0</v>
      </c>
      <c r="K98" s="43">
        <v>30.9</v>
      </c>
      <c r="L98" s="43">
        <v>0</v>
      </c>
      <c r="M98" s="54">
        <v>34</v>
      </c>
      <c r="N98" s="22">
        <v>1168.4</v>
      </c>
      <c r="O98" s="72">
        <v>84</v>
      </c>
      <c r="P98" s="17">
        <v>1245.7</v>
      </c>
    </row>
    <row r="99" spans="1:16" ht="18.75" customHeight="1">
      <c r="A99" s="41">
        <v>2558</v>
      </c>
      <c r="B99" s="53">
        <v>61.1</v>
      </c>
      <c r="C99" s="43">
        <v>60.80000000000001</v>
      </c>
      <c r="D99" s="43">
        <v>74.7</v>
      </c>
      <c r="E99" s="43">
        <v>179.9</v>
      </c>
      <c r="F99" s="43">
        <v>176.20000000000002</v>
      </c>
      <c r="G99" s="43">
        <v>139.59999999999997</v>
      </c>
      <c r="H99" s="43">
        <v>81.60000000000001</v>
      </c>
      <c r="I99" s="43">
        <v>6.8</v>
      </c>
      <c r="J99" s="43">
        <v>4.2</v>
      </c>
      <c r="K99" s="43">
        <v>57.1</v>
      </c>
      <c r="L99" s="43">
        <v>0</v>
      </c>
      <c r="M99" s="54">
        <v>4.5</v>
      </c>
      <c r="N99" s="22">
        <v>846.5</v>
      </c>
      <c r="O99" s="72">
        <v>82</v>
      </c>
      <c r="P99" s="17">
        <v>1245.7</v>
      </c>
    </row>
    <row r="100" spans="1:16" ht="18.75" customHeight="1">
      <c r="A100" s="41">
        <v>2559</v>
      </c>
      <c r="B100" s="53">
        <v>35.6</v>
      </c>
      <c r="C100" s="43">
        <v>117.2</v>
      </c>
      <c r="D100" s="43">
        <v>110.3</v>
      </c>
      <c r="E100" s="43">
        <v>263.59999999999997</v>
      </c>
      <c r="F100" s="43">
        <v>335.79999999999995</v>
      </c>
      <c r="G100" s="43">
        <v>219.1</v>
      </c>
      <c r="H100" s="43">
        <v>202</v>
      </c>
      <c r="I100" s="43">
        <v>10.8</v>
      </c>
      <c r="J100" s="43">
        <v>0</v>
      </c>
      <c r="K100" s="43">
        <v>29.5</v>
      </c>
      <c r="L100" s="43">
        <v>0</v>
      </c>
      <c r="M100" s="54">
        <v>0</v>
      </c>
      <c r="N100" s="22">
        <v>1323.8999999999999</v>
      </c>
      <c r="O100" s="72">
        <v>108</v>
      </c>
      <c r="P100" s="17">
        <v>1245.7</v>
      </c>
    </row>
    <row r="101" spans="1:16" ht="18.75" customHeight="1">
      <c r="A101" s="41">
        <v>2560</v>
      </c>
      <c r="B101" s="53">
        <v>42.5</v>
      </c>
      <c r="C101" s="43">
        <v>195.9</v>
      </c>
      <c r="D101" s="43">
        <v>118.7</v>
      </c>
      <c r="E101" s="43">
        <v>384.99999999999994</v>
      </c>
      <c r="F101" s="43">
        <v>197.2</v>
      </c>
      <c r="G101" s="43">
        <v>185.70000000000002</v>
      </c>
      <c r="H101" s="43">
        <v>170.9</v>
      </c>
      <c r="I101" s="43">
        <v>19</v>
      </c>
      <c r="J101" s="43">
        <v>23.6</v>
      </c>
      <c r="K101" s="43" t="s">
        <v>0</v>
      </c>
      <c r="L101" s="43" t="s">
        <v>0</v>
      </c>
      <c r="M101" s="54" t="s">
        <v>0</v>
      </c>
      <c r="N101" s="22">
        <v>1338.5</v>
      </c>
      <c r="O101" s="72">
        <v>101</v>
      </c>
      <c r="P101" s="17">
        <v>1245.7</v>
      </c>
    </row>
    <row r="102" spans="1:16" ht="18.75" customHeight="1">
      <c r="A102" s="41">
        <v>2561</v>
      </c>
      <c r="B102" s="53" t="s">
        <v>0</v>
      </c>
      <c r="C102" s="43" t="s">
        <v>0</v>
      </c>
      <c r="D102" s="43">
        <v>124.39999999999999</v>
      </c>
      <c r="E102" s="43">
        <v>337.20000000000005</v>
      </c>
      <c r="F102" s="43">
        <v>141.60000000000002</v>
      </c>
      <c r="G102" s="43">
        <v>48.6</v>
      </c>
      <c r="H102" s="43">
        <v>27.4</v>
      </c>
      <c r="I102" s="43">
        <v>18.6</v>
      </c>
      <c r="J102" s="43">
        <v>1</v>
      </c>
      <c r="K102" s="43">
        <v>29.2</v>
      </c>
      <c r="L102" s="43">
        <v>0</v>
      </c>
      <c r="M102" s="54">
        <v>17</v>
      </c>
      <c r="N102" s="22">
        <v>745.0000000000001</v>
      </c>
      <c r="O102" s="72">
        <v>88</v>
      </c>
      <c r="P102" s="17">
        <v>1245.7</v>
      </c>
    </row>
    <row r="103" spans="1:16" ht="18.75" customHeight="1">
      <c r="A103" s="41">
        <v>2562</v>
      </c>
      <c r="B103" s="53">
        <v>40.8</v>
      </c>
      <c r="C103" s="43">
        <v>72.1</v>
      </c>
      <c r="D103" s="43">
        <v>23.200000000000003</v>
      </c>
      <c r="E103" s="43">
        <v>119.7</v>
      </c>
      <c r="F103" s="43">
        <v>537.3000000000001</v>
      </c>
      <c r="G103" s="43">
        <v>93.5</v>
      </c>
      <c r="H103" s="43">
        <v>27.4</v>
      </c>
      <c r="I103" s="43">
        <v>1.2</v>
      </c>
      <c r="J103" s="43">
        <v>10.2</v>
      </c>
      <c r="K103" s="43">
        <v>0</v>
      </c>
      <c r="L103" s="43">
        <v>0</v>
      </c>
      <c r="M103" s="54">
        <v>4</v>
      </c>
      <c r="N103" s="22">
        <v>929.4000000000002</v>
      </c>
      <c r="O103" s="72">
        <v>90</v>
      </c>
      <c r="P103" s="17">
        <v>1245.7</v>
      </c>
    </row>
    <row r="104" spans="1:16" ht="18.75" customHeight="1">
      <c r="A104" s="41">
        <v>2563</v>
      </c>
      <c r="B104" s="53">
        <v>35.49999999999999</v>
      </c>
      <c r="C104" s="43">
        <v>77.8</v>
      </c>
      <c r="D104" s="43">
        <v>88</v>
      </c>
      <c r="E104" s="43">
        <v>148.4</v>
      </c>
      <c r="F104" s="43">
        <v>478.3999999999999</v>
      </c>
      <c r="G104" s="43">
        <v>154.29999999999998</v>
      </c>
      <c r="H104" s="43">
        <v>48.3</v>
      </c>
      <c r="I104" s="43">
        <v>21.799999999999997</v>
      </c>
      <c r="J104" s="43">
        <v>0</v>
      </c>
      <c r="K104" s="43">
        <v>0.4</v>
      </c>
      <c r="L104" s="43">
        <v>5.8</v>
      </c>
      <c r="M104" s="54">
        <v>11.8</v>
      </c>
      <c r="N104" s="22">
        <v>1070.4999999999998</v>
      </c>
      <c r="O104" s="72">
        <v>99</v>
      </c>
      <c r="P104" s="17">
        <v>1245.7</v>
      </c>
    </row>
    <row r="105" spans="1:16" ht="18.75" customHeight="1">
      <c r="A105" s="41">
        <v>2564</v>
      </c>
      <c r="B105" s="53">
        <v>187.7</v>
      </c>
      <c r="C105" s="43">
        <v>93.60000000000001</v>
      </c>
      <c r="D105" s="43">
        <v>123.2</v>
      </c>
      <c r="E105" s="43">
        <v>201.2</v>
      </c>
      <c r="F105" s="43">
        <v>271.6000000000001</v>
      </c>
      <c r="G105" s="43">
        <v>249.8</v>
      </c>
      <c r="H105" s="43">
        <v>110.69999999999999</v>
      </c>
      <c r="I105" s="43">
        <v>8.2</v>
      </c>
      <c r="J105" s="43">
        <v>2.5</v>
      </c>
      <c r="K105" s="43">
        <v>35.9</v>
      </c>
      <c r="L105" s="43">
        <v>56.9</v>
      </c>
      <c r="M105" s="54">
        <v>63.3</v>
      </c>
      <c r="N105" s="22">
        <v>1404.6000000000004</v>
      </c>
      <c r="O105" s="72">
        <v>141</v>
      </c>
      <c r="P105" s="17">
        <v>1245.7</v>
      </c>
    </row>
    <row r="106" spans="1:16" ht="18.75" customHeight="1">
      <c r="A106" s="41">
        <v>2565</v>
      </c>
      <c r="B106" s="53">
        <v>72.89999999999999</v>
      </c>
      <c r="C106" s="43">
        <v>338.20000000000005</v>
      </c>
      <c r="D106" s="43">
        <v>56.900000000000006</v>
      </c>
      <c r="E106" s="43">
        <v>296.4</v>
      </c>
      <c r="F106" s="43">
        <v>339.00000000000006</v>
      </c>
      <c r="G106" s="43">
        <v>192.79999999999998</v>
      </c>
      <c r="H106" s="43">
        <v>76.69999999999999</v>
      </c>
      <c r="I106" s="43">
        <v>97.90000000000002</v>
      </c>
      <c r="J106" s="43">
        <v>4.2</v>
      </c>
      <c r="K106" s="43">
        <v>0</v>
      </c>
      <c r="L106" s="43">
        <v>0.4</v>
      </c>
      <c r="M106" s="54">
        <v>4.2</v>
      </c>
      <c r="N106" s="22">
        <v>1479.6000000000004</v>
      </c>
      <c r="O106" s="72">
        <v>123</v>
      </c>
      <c r="P106" s="17">
        <v>1245.7</v>
      </c>
    </row>
    <row r="107" spans="1:16" ht="18.75" customHeight="1">
      <c r="A107" s="41">
        <v>2566</v>
      </c>
      <c r="B107" s="53">
        <v>5</v>
      </c>
      <c r="C107" s="43">
        <v>118.89999999999999</v>
      </c>
      <c r="D107" s="43">
        <v>255.89999999999998</v>
      </c>
      <c r="E107" s="43">
        <v>127.89999999999999</v>
      </c>
      <c r="F107" s="43">
        <v>185.99999999999997</v>
      </c>
      <c r="G107" s="43">
        <v>358.20000000000005</v>
      </c>
      <c r="H107" s="43">
        <v>145.8</v>
      </c>
      <c r="I107" s="43">
        <v>0</v>
      </c>
      <c r="J107" s="43">
        <v>4</v>
      </c>
      <c r="K107" s="43">
        <v>1.5999999999999999</v>
      </c>
      <c r="L107" s="43">
        <v>0</v>
      </c>
      <c r="M107" s="54">
        <v>1.4</v>
      </c>
      <c r="N107" s="22">
        <v>1204.7</v>
      </c>
      <c r="O107" s="72">
        <v>120</v>
      </c>
      <c r="P107" s="17">
        <v>1245.7</v>
      </c>
    </row>
    <row r="108" spans="1:15" ht="18.75" customHeight="1">
      <c r="A108" s="41"/>
      <c r="B108" s="5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54"/>
      <c r="N108" s="22"/>
      <c r="O108" s="72"/>
    </row>
    <row r="109" spans="1:15" ht="18.75" customHeight="1">
      <c r="A109" s="41" t="s">
        <v>19</v>
      </c>
      <c r="B109" s="53">
        <f>+MAXA(B5:B108)</f>
        <v>257</v>
      </c>
      <c r="C109" s="43">
        <f aca="true" t="shared" si="2" ref="C109:M109">+MAXA(C5:C108)</f>
        <v>524.8</v>
      </c>
      <c r="D109" s="43">
        <f t="shared" si="2"/>
        <v>371</v>
      </c>
      <c r="E109" s="43">
        <f t="shared" si="2"/>
        <v>564.2</v>
      </c>
      <c r="F109" s="43">
        <f t="shared" si="2"/>
        <v>749.8</v>
      </c>
      <c r="G109" s="43">
        <f t="shared" si="2"/>
        <v>665.1</v>
      </c>
      <c r="H109" s="43">
        <f t="shared" si="2"/>
        <v>323.8</v>
      </c>
      <c r="I109" s="43">
        <f t="shared" si="2"/>
        <v>97.90000000000002</v>
      </c>
      <c r="J109" s="43">
        <f t="shared" si="2"/>
        <v>95.3</v>
      </c>
      <c r="K109" s="43">
        <f t="shared" si="2"/>
        <v>72.2</v>
      </c>
      <c r="L109" s="43">
        <f t="shared" si="2"/>
        <v>89.2</v>
      </c>
      <c r="M109" s="54">
        <f t="shared" si="2"/>
        <v>128.6</v>
      </c>
      <c r="N109" s="55">
        <f>+MAXA(N5:N108)</f>
        <v>2442.8</v>
      </c>
      <c r="O109" s="72">
        <f>MAX(O5:O108)</f>
        <v>141</v>
      </c>
    </row>
    <row r="110" spans="1:15" ht="18.75" customHeight="1">
      <c r="A110" s="24" t="s">
        <v>2</v>
      </c>
      <c r="B110" s="56">
        <f>AVERAGEA(B80:B87,B35:B78,B32,B30,B5:B27,B91,B93:B101,B103:B108)</f>
        <v>75.21195652173913</v>
      </c>
      <c r="C110" s="20">
        <f>AVERAGEA(C80:C91,C62:C78,C36:C60,C32,C30,C26:C27,C21:C24,C5:C19,C93:C101,C103:C108)</f>
        <v>163.64945054945062</v>
      </c>
      <c r="D110" s="20">
        <f>AVERAGEA(D90:D108,D80:D88,D55:D78,D36:D53,D32,D30,D26:D27,D21:D24,D5:D19)</f>
        <v>140.56956521739133</v>
      </c>
      <c r="E110" s="20">
        <f>AVERAGEA(E89:E108,E80:E87,E36:E78,E32,E30,E26:E27,E20:E24,E5:E18)</f>
        <v>199.81397849462374</v>
      </c>
      <c r="F110" s="20">
        <f>AVERAGEA(F80:F108,F36:F78,F32,F30,F20:F27,F5:F18)</f>
        <v>273.2894736842106</v>
      </c>
      <c r="G110" s="20">
        <f>AVERAGEA(G70:G108,G35:G68,G30,G20:G27,G5:G17)</f>
        <v>238.68191489361703</v>
      </c>
      <c r="H110" s="20">
        <f>AVERAGEA(H89:H91,H80:H87,H70:H78,H58:H68,H53:H56,H42:H51,H35:H40,H32,H30,H26:H27,H20:H24,H15:H17,H5:H13,H93:H108)</f>
        <v>99.12298850574712</v>
      </c>
      <c r="I110" s="20">
        <f>AVERAGEA(I35:I88,I32,I30,I5:I27,I91:I108)</f>
        <v>11.590625000000001</v>
      </c>
      <c r="J110" s="20">
        <f>AVERAGEA(J35:J88,J32,J30,J5:J27,J91:J108)</f>
        <v>4.718749999999999</v>
      </c>
      <c r="K110" s="20">
        <f>AVERAGEA(K35:K88,K32,K30,K5:K27,K91:K100,K102:K108)</f>
        <v>6.317894736842105</v>
      </c>
      <c r="L110" s="20">
        <f>AVERAGEA(L35:L89,L32,L30,L5:L27,L91:L94,L96,L98:L100,L102:L108)</f>
        <v>7.9478723404255325</v>
      </c>
      <c r="M110" s="57">
        <f>AVERAGEA(M88:M89,M35:M86,M32,M30,M5:M27,M91:M93,M95,M98:M100,M102:M108)</f>
        <v>24.765217391304343</v>
      </c>
      <c r="N110" s="22">
        <f>SUM(B110:M110)</f>
        <v>1245.6796873353514</v>
      </c>
      <c r="O110" s="72">
        <f>AVERAGE(O80:O108,O36:O78,O30,O26:O27,O21:O24,O5:O17)</f>
        <v>74.62637362637362</v>
      </c>
    </row>
    <row r="111" spans="1:15" ht="18.75" customHeight="1">
      <c r="A111" s="25" t="s">
        <v>20</v>
      </c>
      <c r="B111" s="59">
        <f>MIN(B5:B108)</f>
        <v>0</v>
      </c>
      <c r="C111" s="32">
        <f aca="true" t="shared" si="3" ref="C111:M111">MIN(C5:C108)</f>
        <v>14.9</v>
      </c>
      <c r="D111" s="32">
        <f t="shared" si="3"/>
        <v>7.9</v>
      </c>
      <c r="E111" s="32">
        <f t="shared" si="3"/>
        <v>26.5</v>
      </c>
      <c r="F111" s="32">
        <f t="shared" si="3"/>
        <v>37</v>
      </c>
      <c r="G111" s="32">
        <f t="shared" si="3"/>
        <v>21</v>
      </c>
      <c r="H111" s="32">
        <f t="shared" si="3"/>
        <v>6.5</v>
      </c>
      <c r="I111" s="32">
        <f t="shared" si="3"/>
        <v>0</v>
      </c>
      <c r="J111" s="32">
        <f t="shared" si="3"/>
        <v>0</v>
      </c>
      <c r="K111" s="32">
        <f t="shared" si="3"/>
        <v>0</v>
      </c>
      <c r="L111" s="32">
        <f t="shared" si="3"/>
        <v>0</v>
      </c>
      <c r="M111" s="76">
        <f t="shared" si="3"/>
        <v>0</v>
      </c>
      <c r="N111" s="29">
        <f>MIN(N5:N68,N70:N78,N80:N108)</f>
        <v>646.3</v>
      </c>
      <c r="O111" s="75">
        <f>MIN(O5:O108)</f>
        <v>39</v>
      </c>
    </row>
    <row r="112" spans="1:15" ht="18.75" customHeight="1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/>
    </row>
    <row r="113" spans="1:15" ht="18.75" customHeight="1">
      <c r="A113" s="66" t="s">
        <v>21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4"/>
    </row>
    <row r="114" spans="1:15" ht="18.75" customHeight="1">
      <c r="A114" s="5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4"/>
    </row>
    <row r="115" spans="1:15" ht="18.75" customHeight="1">
      <c r="A115" s="5"/>
      <c r="B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5"/>
    </row>
    <row r="116" ht="18.75">
      <c r="O116" s="2"/>
    </row>
    <row r="117" ht="18.75">
      <c r="O117" s="2"/>
    </row>
    <row r="118" ht="17.25" customHeight="1"/>
    <row r="119" ht="17.25" customHeight="1"/>
    <row r="120" ht="17.25" customHeight="1"/>
    <row r="121" ht="17.25" customHeight="1"/>
    <row r="122" ht="17.25" customHeight="1"/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fitToHeight="2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2008-02-01T02:35:47Z</cp:lastPrinted>
  <dcterms:created xsi:type="dcterms:W3CDTF">2002-09-09T01:56:37Z</dcterms:created>
  <dcterms:modified xsi:type="dcterms:W3CDTF">2024-04-22T02:29:39Z</dcterms:modified>
  <cp:category/>
  <cp:version/>
  <cp:contentType/>
  <cp:contentStatus/>
</cp:coreProperties>
</file>