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ชป.น่าน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<sst xmlns="http://schemas.openxmlformats.org/spreadsheetml/2006/main" count="39" uniqueCount="24">
  <si>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</si>
  <si>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</si>
  <si>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</si>
  <si>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</si>
  <si>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</si>
  <si>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</si>
  <si>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</si>
  <si>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</si>
  <si>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</si>
  <si>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</si>
  <si>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</si>
  <si>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</si>
  <si>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</si>
  <si>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</si>
  <si>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</si>
  <si>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</si>
  <si>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</si>
  <si>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</si>
  <si>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</si>
  <si>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</si>
  <si>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</si>
  <si>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</si>
  <si>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</si>
  <si>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ปีน้ำ2566 ปริมาณฝนสะสม 1 เม.ย.65 - 30 พ.ย.66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</si>
</sst>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ชป.น่าน อ.เมือง จ.น่าน</a:t>
            </a:r>
          </a:p>
        </c:rich>
      </c:tx>
      <c:layout>
        <c:manualLayout>
          <c:xMode val="factor"/>
          <c:yMode val="factor"/>
          <c:x val="0.058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20025"/>
          <c:w val="0.879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ชป.น่าน'!$B$5:$B$22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ชป.น่าน'!$C$5:$C$22</c:f>
              <c:numCache>
                <c:ptCount val="18"/>
                <c:pt idx="0">
                  <c:v>872.5</c:v>
                </c:pt>
                <c:pt idx="1">
                  <c:v>1065.1</c:v>
                </c:pt>
                <c:pt idx="2">
                  <c:v>1039.1</c:v>
                </c:pt>
                <c:pt idx="3">
                  <c:v>921.86</c:v>
                </c:pt>
                <c:pt idx="4">
                  <c:v>1445.5</c:v>
                </c:pt>
                <c:pt idx="5">
                  <c:v>1667.1999999999996</c:v>
                </c:pt>
                <c:pt idx="6">
                  <c:v>1106.5</c:v>
                </c:pt>
                <c:pt idx="7">
                  <c:v>977.5000000000001</c:v>
                </c:pt>
                <c:pt idx="8">
                  <c:v>1224.2</c:v>
                </c:pt>
                <c:pt idx="9">
                  <c:v>990.8</c:v>
                </c:pt>
                <c:pt idx="10">
                  <c:v>1359.6</c:v>
                </c:pt>
                <c:pt idx="11">
                  <c:v>1300.1</c:v>
                </c:pt>
                <c:pt idx="12">
                  <c:v>1218.3</c:v>
                </c:pt>
                <c:pt idx="13">
                  <c:v>1185.2</c:v>
                </c:pt>
                <c:pt idx="14">
                  <c:v>1208</c:v>
                </c:pt>
                <c:pt idx="15">
                  <c:v>1389</c:v>
                </c:pt>
                <c:pt idx="16">
                  <c:v>1289</c:v>
                </c:pt>
                <c:pt idx="17">
                  <c:v>926</c:v>
                </c:pt>
              </c:numCache>
            </c:numRef>
          </c:val>
        </c:ser>
        <c:gapWidth val="100"/>
        <c:axId val="21111433"/>
        <c:axId val="55785170"/>
      </c:barChart>
      <c:lineChart>
        <c:grouping val="standard"/>
        <c:varyColors val="0"/>
        <c:ser>
          <c:idx val="1"/>
          <c:order val="1"/>
          <c:tx>
            <c:v>ค่าเฉลี่ย  (2549 - 2565 )อยู่ระหว่างค่า+- SD 12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ชป.น่าน'!$B$5:$B$19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'std. - ชป.น่าน'!$E$5:$E$20</c:f>
              <c:numCache>
                <c:ptCount val="16"/>
                <c:pt idx="0">
                  <c:v>1191.7329411764706</c:v>
                </c:pt>
                <c:pt idx="1">
                  <c:v>1191.7329411764706</c:v>
                </c:pt>
                <c:pt idx="2">
                  <c:v>1191.7329411764706</c:v>
                </c:pt>
                <c:pt idx="3">
                  <c:v>1191.7329411764706</c:v>
                </c:pt>
                <c:pt idx="4">
                  <c:v>1191.7329411764706</c:v>
                </c:pt>
                <c:pt idx="5">
                  <c:v>1191.7329411764706</c:v>
                </c:pt>
                <c:pt idx="6">
                  <c:v>1191.7329411764706</c:v>
                </c:pt>
                <c:pt idx="7">
                  <c:v>1191.7329411764706</c:v>
                </c:pt>
                <c:pt idx="8">
                  <c:v>1191.7329411764706</c:v>
                </c:pt>
                <c:pt idx="9">
                  <c:v>1191.7329411764706</c:v>
                </c:pt>
                <c:pt idx="10">
                  <c:v>1191.7329411764706</c:v>
                </c:pt>
                <c:pt idx="11">
                  <c:v>1191.7329411764706</c:v>
                </c:pt>
                <c:pt idx="12">
                  <c:v>1191.7329411764706</c:v>
                </c:pt>
                <c:pt idx="13">
                  <c:v>1191.7329411764706</c:v>
                </c:pt>
                <c:pt idx="14">
                  <c:v>1191.7329411764706</c:v>
                </c:pt>
                <c:pt idx="15">
                  <c:v>1191.7329411764706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ชป.น่าน'!$B$5:$B$19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'std. - ชป.น่าน'!$H$5:$H$21</c:f>
              <c:numCache>
                <c:ptCount val="17"/>
                <c:pt idx="0">
                  <c:v>1399.1636596032715</c:v>
                </c:pt>
                <c:pt idx="1">
                  <c:v>1399.1636596032715</c:v>
                </c:pt>
                <c:pt idx="2">
                  <c:v>1399.1636596032715</c:v>
                </c:pt>
                <c:pt idx="3">
                  <c:v>1399.1636596032715</c:v>
                </c:pt>
                <c:pt idx="4">
                  <c:v>1399.1636596032715</c:v>
                </c:pt>
                <c:pt idx="5">
                  <c:v>1399.1636596032715</c:v>
                </c:pt>
                <c:pt idx="6">
                  <c:v>1399.1636596032715</c:v>
                </c:pt>
                <c:pt idx="7">
                  <c:v>1399.1636596032715</c:v>
                </c:pt>
                <c:pt idx="8">
                  <c:v>1399.1636596032715</c:v>
                </c:pt>
                <c:pt idx="9">
                  <c:v>1399.1636596032715</c:v>
                </c:pt>
                <c:pt idx="10">
                  <c:v>1399.1636596032715</c:v>
                </c:pt>
                <c:pt idx="11">
                  <c:v>1399.1636596032715</c:v>
                </c:pt>
                <c:pt idx="12">
                  <c:v>1399.1636596032715</c:v>
                </c:pt>
                <c:pt idx="13">
                  <c:v>1399.1636596032715</c:v>
                </c:pt>
                <c:pt idx="14">
                  <c:v>1399.1636596032715</c:v>
                </c:pt>
                <c:pt idx="15">
                  <c:v>1399.1636596032715</c:v>
                </c:pt>
                <c:pt idx="16">
                  <c:v>1399.1636596032715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ชป.น่าน'!$B$5:$B$19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'std. - ชป.น่าน'!$F$5:$F$21</c:f>
              <c:numCache>
                <c:ptCount val="17"/>
                <c:pt idx="0">
                  <c:v>984.3022227496697</c:v>
                </c:pt>
                <c:pt idx="1">
                  <c:v>984.3022227496697</c:v>
                </c:pt>
                <c:pt idx="2">
                  <c:v>984.3022227496697</c:v>
                </c:pt>
                <c:pt idx="3">
                  <c:v>984.3022227496697</c:v>
                </c:pt>
                <c:pt idx="4">
                  <c:v>984.3022227496697</c:v>
                </c:pt>
                <c:pt idx="5">
                  <c:v>984.3022227496697</c:v>
                </c:pt>
                <c:pt idx="6">
                  <c:v>984.3022227496697</c:v>
                </c:pt>
                <c:pt idx="7">
                  <c:v>984.3022227496697</c:v>
                </c:pt>
                <c:pt idx="8">
                  <c:v>984.3022227496697</c:v>
                </c:pt>
                <c:pt idx="9">
                  <c:v>984.3022227496697</c:v>
                </c:pt>
                <c:pt idx="10">
                  <c:v>984.3022227496697</c:v>
                </c:pt>
                <c:pt idx="11">
                  <c:v>984.3022227496697</c:v>
                </c:pt>
                <c:pt idx="12">
                  <c:v>984.3022227496697</c:v>
                </c:pt>
                <c:pt idx="13">
                  <c:v>984.3022227496697</c:v>
                </c:pt>
                <c:pt idx="14">
                  <c:v>984.3022227496697</c:v>
                </c:pt>
                <c:pt idx="15">
                  <c:v>984.3022227496697</c:v>
                </c:pt>
                <c:pt idx="16">
                  <c:v>984.3022227496697</c:v>
                </c:pt>
              </c:numCache>
            </c:numRef>
          </c:val>
          <c:smooth val="0"/>
        </c:ser>
        <c:axId val="21111433"/>
        <c:axId val="55785170"/>
      </c:lineChart>
      <c:catAx>
        <c:axId val="21111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5785170"/>
        <c:crossesAt val="0"/>
        <c:auto val="1"/>
        <c:lblOffset val="100"/>
        <c:tickLblSkip val="1"/>
        <c:noMultiLvlLbl val="0"/>
      </c:catAx>
      <c:valAx>
        <c:axId val="5578517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111143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9125"/>
          <c:w val="0.88025"/>
          <c:h val="0.0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ชป.น่าน อ.เมือง จ.น่าน</a:t>
            </a:r>
          </a:p>
        </c:rich>
      </c:tx>
      <c:layout>
        <c:manualLayout>
          <c:xMode val="factor"/>
          <c:yMode val="factor"/>
          <c:x val="0.053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9275"/>
          <c:w val="0.87625"/>
          <c:h val="0.729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ชป.น่าน'!$B$5:$B$22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ชป.น่าน'!$C$5:$C$23</c:f>
              <c:numCache>
                <c:ptCount val="19"/>
                <c:pt idx="0">
                  <c:v>872.5</c:v>
                </c:pt>
                <c:pt idx="1">
                  <c:v>1065.1</c:v>
                </c:pt>
                <c:pt idx="2">
                  <c:v>1039.1</c:v>
                </c:pt>
                <c:pt idx="3">
                  <c:v>921.86</c:v>
                </c:pt>
                <c:pt idx="4">
                  <c:v>1445.5</c:v>
                </c:pt>
                <c:pt idx="5">
                  <c:v>1667.1999999999996</c:v>
                </c:pt>
                <c:pt idx="6">
                  <c:v>1106.5</c:v>
                </c:pt>
                <c:pt idx="7">
                  <c:v>977.5000000000001</c:v>
                </c:pt>
                <c:pt idx="8">
                  <c:v>1224.2</c:v>
                </c:pt>
                <c:pt idx="9">
                  <c:v>990.8</c:v>
                </c:pt>
                <c:pt idx="10">
                  <c:v>1359.6</c:v>
                </c:pt>
                <c:pt idx="11">
                  <c:v>1300.1</c:v>
                </c:pt>
                <c:pt idx="12">
                  <c:v>1218.3</c:v>
                </c:pt>
                <c:pt idx="13">
                  <c:v>1185.2</c:v>
                </c:pt>
                <c:pt idx="14">
                  <c:v>1208</c:v>
                </c:pt>
                <c:pt idx="15">
                  <c:v>1389</c:v>
                </c:pt>
                <c:pt idx="16">
                  <c:v>1289</c:v>
                </c:pt>
                <c:pt idx="17">
                  <c:v>926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(2549 - 2565 )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ชป.น่าน'!$B$5:$B$22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ชป.น่าน'!$E$5:$E$21</c:f>
              <c:numCache>
                <c:ptCount val="17"/>
                <c:pt idx="0">
                  <c:v>1191.7329411764706</c:v>
                </c:pt>
                <c:pt idx="1">
                  <c:v>1191.7329411764706</c:v>
                </c:pt>
                <c:pt idx="2">
                  <c:v>1191.7329411764706</c:v>
                </c:pt>
                <c:pt idx="3">
                  <c:v>1191.7329411764706</c:v>
                </c:pt>
                <c:pt idx="4">
                  <c:v>1191.7329411764706</c:v>
                </c:pt>
                <c:pt idx="5">
                  <c:v>1191.7329411764706</c:v>
                </c:pt>
                <c:pt idx="6">
                  <c:v>1191.7329411764706</c:v>
                </c:pt>
                <c:pt idx="7">
                  <c:v>1191.7329411764706</c:v>
                </c:pt>
                <c:pt idx="8">
                  <c:v>1191.7329411764706</c:v>
                </c:pt>
                <c:pt idx="9">
                  <c:v>1191.7329411764706</c:v>
                </c:pt>
                <c:pt idx="10">
                  <c:v>1191.7329411764706</c:v>
                </c:pt>
                <c:pt idx="11">
                  <c:v>1191.7329411764706</c:v>
                </c:pt>
                <c:pt idx="12">
                  <c:v>1191.7329411764706</c:v>
                </c:pt>
                <c:pt idx="13">
                  <c:v>1191.7329411764706</c:v>
                </c:pt>
                <c:pt idx="14">
                  <c:v>1191.7329411764706</c:v>
                </c:pt>
                <c:pt idx="15">
                  <c:v>1191.7329411764706</c:v>
                </c:pt>
                <c:pt idx="16">
                  <c:v>1191.7329411764706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ชป.น่าน'!$B$5:$B$22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ชป.น่าน'!$D$5:$D$22</c:f>
              <c:numCache>
                <c:ptCount val="18"/>
                <c:pt idx="17">
                  <c:v>926</c:v>
                </c:pt>
              </c:numCache>
            </c:numRef>
          </c:val>
          <c:smooth val="0"/>
        </c:ser>
        <c:marker val="1"/>
        <c:axId val="32304483"/>
        <c:axId val="22304892"/>
      </c:lineChart>
      <c:catAx>
        <c:axId val="32304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2304892"/>
        <c:crossesAt val="0"/>
        <c:auto val="1"/>
        <c:lblOffset val="100"/>
        <c:tickLblSkip val="1"/>
        <c:noMultiLvlLbl val="0"/>
      </c:catAx>
      <c:valAx>
        <c:axId val="2230489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30448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65"/>
          <c:y val="0.919"/>
          <c:w val="0.88275"/>
          <c:h val="0.064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0.541</cdr:y>
    </cdr:from>
    <cdr:to>
      <cdr:x>0.74875</cdr:x>
      <cdr:y>0.58075</cdr:y>
    </cdr:to>
    <cdr:sp>
      <cdr:nvSpPr>
        <cdr:cNvPr id="1" name="TextBox 1"/>
        <cdr:cNvSpPr txBox="1">
          <a:spLocks noChangeArrowheads="1"/>
        </cdr:cNvSpPr>
      </cdr:nvSpPr>
      <cdr:spPr>
        <a:xfrm>
          <a:off x="5419725" y="3448050"/>
          <a:ext cx="11430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1,192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0.429</cdr:x>
      <cdr:y>0.43575</cdr:y>
    </cdr:from>
    <cdr:to>
      <cdr:x>0.5685</cdr:x>
      <cdr:y>0.476</cdr:y>
    </cdr:to>
    <cdr:sp>
      <cdr:nvSpPr>
        <cdr:cNvPr id="2" name="TextBox 1"/>
        <cdr:cNvSpPr txBox="1">
          <a:spLocks noChangeArrowheads="1"/>
        </cdr:cNvSpPr>
      </cdr:nvSpPr>
      <cdr:spPr>
        <a:xfrm>
          <a:off x="3752850" y="2771775"/>
          <a:ext cx="12192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1,399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0.33075</cdr:x>
      <cdr:y>0.598</cdr:y>
    </cdr:from>
    <cdr:to>
      <cdr:x>0.471</cdr:x>
      <cdr:y>0.63825</cdr:y>
    </cdr:to>
    <cdr:sp>
      <cdr:nvSpPr>
        <cdr:cNvPr id="3" name="TextBox 1"/>
        <cdr:cNvSpPr txBox="1">
          <a:spLocks noChangeArrowheads="1"/>
        </cdr:cNvSpPr>
      </cdr:nvSpPr>
      <cdr:spPr>
        <a:xfrm>
          <a:off x="2895600" y="3810000"/>
          <a:ext cx="1228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984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0.40075</cdr:y>
    </cdr:from>
    <cdr:to>
      <cdr:x>0.271</cdr:x>
      <cdr:y>0.5735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43100" y="2552700"/>
          <a:ext cx="419100" cy="11049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S110"/>
  <sheetViews>
    <sheetView tabSelected="1" zoomScalePageLayoutView="0" workbookViewId="0" topLeftCell="A4">
      <selection activeCell="C102" sqref="C102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2549</v>
      </c>
      <c r="C5" s="71">
        <v>872.5</v>
      </c>
      <c r="D5" s="72"/>
      <c r="E5" s="73">
        <f aca="true" t="shared" si="0" ref="E5:E21">$C$100</f>
        <v>1191.7329411764706</v>
      </c>
      <c r="F5" s="74">
        <f aca="true" t="shared" si="1" ref="F5:F21">+$C$103</f>
        <v>984.3022227496697</v>
      </c>
      <c r="G5" s="75">
        <f aca="true" t="shared" si="2" ref="G5:G21">$C$101</f>
        <v>207.4307184268009</v>
      </c>
      <c r="H5" s="76">
        <f aca="true" t="shared" si="3" ref="H5:H21">+$C$104</f>
        <v>1399.1636596032715</v>
      </c>
      <c r="I5" s="2">
        <v>1</v>
      </c>
    </row>
    <row r="6" spans="2:9" ht="11.25">
      <c r="B6" s="22">
        <f aca="true" t="shared" si="4" ref="B6:B15">B5+1</f>
        <v>2550</v>
      </c>
      <c r="C6" s="77">
        <v>1065.1</v>
      </c>
      <c r="D6" s="72"/>
      <c r="E6" s="78">
        <f t="shared" si="0"/>
        <v>1191.7329411764706</v>
      </c>
      <c r="F6" s="79">
        <f t="shared" si="1"/>
        <v>984.3022227496697</v>
      </c>
      <c r="G6" s="80">
        <f t="shared" si="2"/>
        <v>207.4307184268009</v>
      </c>
      <c r="H6" s="81">
        <f t="shared" si="3"/>
        <v>1399.1636596032715</v>
      </c>
      <c r="I6" s="2">
        <f aca="true" t="shared" si="5" ref="I6:I15">I5+1</f>
        <v>2</v>
      </c>
    </row>
    <row r="7" spans="2:9" ht="11.25">
      <c r="B7" s="22">
        <f t="shared" si="4"/>
        <v>2551</v>
      </c>
      <c r="C7" s="77">
        <v>1039.1</v>
      </c>
      <c r="D7" s="72"/>
      <c r="E7" s="78">
        <f t="shared" si="0"/>
        <v>1191.7329411764706</v>
      </c>
      <c r="F7" s="79">
        <f t="shared" si="1"/>
        <v>984.3022227496697</v>
      </c>
      <c r="G7" s="80">
        <f t="shared" si="2"/>
        <v>207.4307184268009</v>
      </c>
      <c r="H7" s="81">
        <f t="shared" si="3"/>
        <v>1399.1636596032715</v>
      </c>
      <c r="I7" s="2">
        <f t="shared" si="5"/>
        <v>3</v>
      </c>
    </row>
    <row r="8" spans="2:9" ht="11.25">
      <c r="B8" s="22">
        <f t="shared" si="4"/>
        <v>2552</v>
      </c>
      <c r="C8" s="77">
        <v>921.86</v>
      </c>
      <c r="D8" s="72"/>
      <c r="E8" s="78">
        <f t="shared" si="0"/>
        <v>1191.7329411764706</v>
      </c>
      <c r="F8" s="79">
        <f t="shared" si="1"/>
        <v>984.3022227496697</v>
      </c>
      <c r="G8" s="80">
        <f t="shared" si="2"/>
        <v>207.4307184268009</v>
      </c>
      <c r="H8" s="81">
        <f t="shared" si="3"/>
        <v>1399.1636596032715</v>
      </c>
      <c r="I8" s="2">
        <f t="shared" si="5"/>
        <v>4</v>
      </c>
    </row>
    <row r="9" spans="2:9" ht="11.25">
      <c r="B9" s="22">
        <f t="shared" si="4"/>
        <v>2553</v>
      </c>
      <c r="C9" s="77">
        <v>1445.5</v>
      </c>
      <c r="D9" s="72"/>
      <c r="E9" s="78">
        <f t="shared" si="0"/>
        <v>1191.7329411764706</v>
      </c>
      <c r="F9" s="79">
        <f t="shared" si="1"/>
        <v>984.3022227496697</v>
      </c>
      <c r="G9" s="80">
        <f t="shared" si="2"/>
        <v>207.4307184268009</v>
      </c>
      <c r="H9" s="81">
        <f t="shared" si="3"/>
        <v>1399.1636596032715</v>
      </c>
      <c r="I9" s="2">
        <f t="shared" si="5"/>
        <v>5</v>
      </c>
    </row>
    <row r="10" spans="2:9" ht="11.25">
      <c r="B10" s="22">
        <f t="shared" si="4"/>
        <v>2554</v>
      </c>
      <c r="C10" s="77">
        <v>1667.1999999999996</v>
      </c>
      <c r="D10" s="72"/>
      <c r="E10" s="78">
        <f t="shared" si="0"/>
        <v>1191.7329411764706</v>
      </c>
      <c r="F10" s="79">
        <f t="shared" si="1"/>
        <v>984.3022227496697</v>
      </c>
      <c r="G10" s="80">
        <f t="shared" si="2"/>
        <v>207.4307184268009</v>
      </c>
      <c r="H10" s="81">
        <f t="shared" si="3"/>
        <v>1399.1636596032715</v>
      </c>
      <c r="I10" s="2">
        <f t="shared" si="5"/>
        <v>6</v>
      </c>
    </row>
    <row r="11" spans="2:9" ht="11.25">
      <c r="B11" s="22">
        <f t="shared" si="4"/>
        <v>2555</v>
      </c>
      <c r="C11" s="77">
        <v>1106.5</v>
      </c>
      <c r="D11" s="72"/>
      <c r="E11" s="78">
        <f t="shared" si="0"/>
        <v>1191.7329411764706</v>
      </c>
      <c r="F11" s="79">
        <f t="shared" si="1"/>
        <v>984.3022227496697</v>
      </c>
      <c r="G11" s="80">
        <f t="shared" si="2"/>
        <v>207.4307184268009</v>
      </c>
      <c r="H11" s="81">
        <f t="shared" si="3"/>
        <v>1399.1636596032715</v>
      </c>
      <c r="I11" s="2">
        <f t="shared" si="5"/>
        <v>7</v>
      </c>
    </row>
    <row r="12" spans="2:19" ht="11.25">
      <c r="B12" s="22">
        <f t="shared" si="4"/>
        <v>2556</v>
      </c>
      <c r="C12" s="77">
        <v>977.5000000000001</v>
      </c>
      <c r="D12" s="72"/>
      <c r="E12" s="78">
        <f t="shared" si="0"/>
        <v>1191.7329411764706</v>
      </c>
      <c r="F12" s="79">
        <f t="shared" si="1"/>
        <v>984.3022227496697</v>
      </c>
      <c r="G12" s="80">
        <f t="shared" si="2"/>
        <v>207.4307184268009</v>
      </c>
      <c r="H12" s="81">
        <f t="shared" si="3"/>
        <v>1399.1636596032715</v>
      </c>
      <c r="I12" s="2">
        <f t="shared" si="5"/>
        <v>8</v>
      </c>
      <c r="S12" s="92"/>
    </row>
    <row r="13" spans="2:9" ht="11.25">
      <c r="B13" s="22">
        <f t="shared" si="4"/>
        <v>2557</v>
      </c>
      <c r="C13" s="77">
        <v>1224.2</v>
      </c>
      <c r="D13" s="72"/>
      <c r="E13" s="78">
        <f t="shared" si="0"/>
        <v>1191.7329411764706</v>
      </c>
      <c r="F13" s="79">
        <f t="shared" si="1"/>
        <v>984.3022227496697</v>
      </c>
      <c r="G13" s="80">
        <f t="shared" si="2"/>
        <v>207.4307184268009</v>
      </c>
      <c r="H13" s="81">
        <f t="shared" si="3"/>
        <v>1399.1636596032715</v>
      </c>
      <c r="I13" s="2">
        <f t="shared" si="5"/>
        <v>9</v>
      </c>
    </row>
    <row r="14" spans="2:14" ht="11.25">
      <c r="B14" s="22">
        <f t="shared" si="4"/>
        <v>2558</v>
      </c>
      <c r="C14" s="77">
        <v>990.8</v>
      </c>
      <c r="D14" s="72"/>
      <c r="E14" s="78">
        <f t="shared" si="0"/>
        <v>1191.7329411764706</v>
      </c>
      <c r="F14" s="79">
        <f t="shared" si="1"/>
        <v>984.3022227496697</v>
      </c>
      <c r="G14" s="80">
        <f t="shared" si="2"/>
        <v>207.4307184268009</v>
      </c>
      <c r="H14" s="81">
        <f t="shared" si="3"/>
        <v>1399.1636596032715</v>
      </c>
      <c r="I14" s="2">
        <f t="shared" si="5"/>
        <v>10</v>
      </c>
      <c r="K14" s="91"/>
      <c r="L14" s="91"/>
      <c r="M14" s="91"/>
      <c r="N14" s="91"/>
    </row>
    <row r="15" spans="2:13" ht="11.25">
      <c r="B15" s="22">
        <f t="shared" si="4"/>
        <v>2559</v>
      </c>
      <c r="C15" s="77">
        <v>1359.6</v>
      </c>
      <c r="D15" s="72"/>
      <c r="E15" s="78">
        <f t="shared" si="0"/>
        <v>1191.7329411764706</v>
      </c>
      <c r="F15" s="79">
        <f t="shared" si="1"/>
        <v>984.3022227496697</v>
      </c>
      <c r="G15" s="80">
        <f t="shared" si="2"/>
        <v>207.4307184268009</v>
      </c>
      <c r="H15" s="81">
        <f t="shared" si="3"/>
        <v>1399.1636596032715</v>
      </c>
      <c r="I15" s="2">
        <f t="shared" si="5"/>
        <v>11</v>
      </c>
      <c r="K15" s="93"/>
      <c r="L15" s="93"/>
      <c r="M15" s="93"/>
    </row>
    <row r="16" spans="2:9" ht="11.25">
      <c r="B16" s="22">
        <v>2560</v>
      </c>
      <c r="C16" s="77">
        <v>1300.1</v>
      </c>
      <c r="D16" s="72"/>
      <c r="E16" s="78">
        <f t="shared" si="0"/>
        <v>1191.7329411764706</v>
      </c>
      <c r="F16" s="79">
        <f t="shared" si="1"/>
        <v>984.3022227496697</v>
      </c>
      <c r="G16" s="80">
        <f t="shared" si="2"/>
        <v>207.4307184268009</v>
      </c>
      <c r="H16" s="81">
        <f t="shared" si="3"/>
        <v>1399.1636596032715</v>
      </c>
      <c r="I16" s="2">
        <f aca="true" t="shared" si="6" ref="I16:I21">I15+1</f>
        <v>12</v>
      </c>
    </row>
    <row r="17" spans="2:9" ht="11.25">
      <c r="B17" s="22">
        <v>2561</v>
      </c>
      <c r="C17" s="77">
        <v>1218.3</v>
      </c>
      <c r="D17" s="72"/>
      <c r="E17" s="78">
        <f t="shared" si="0"/>
        <v>1191.7329411764706</v>
      </c>
      <c r="F17" s="79">
        <f t="shared" si="1"/>
        <v>984.3022227496697</v>
      </c>
      <c r="G17" s="80">
        <f t="shared" si="2"/>
        <v>207.4307184268009</v>
      </c>
      <c r="H17" s="81">
        <f t="shared" si="3"/>
        <v>1399.1636596032715</v>
      </c>
      <c r="I17" s="2">
        <f t="shared" si="6"/>
        <v>13</v>
      </c>
    </row>
    <row r="18" spans="2:9" ht="11.25">
      <c r="B18" s="22">
        <v>2562</v>
      </c>
      <c r="C18" s="77">
        <v>1185.2</v>
      </c>
      <c r="E18" s="78">
        <f t="shared" si="0"/>
        <v>1191.7329411764706</v>
      </c>
      <c r="F18" s="79">
        <f t="shared" si="1"/>
        <v>984.3022227496697</v>
      </c>
      <c r="G18" s="80">
        <f t="shared" si="2"/>
        <v>207.4307184268009</v>
      </c>
      <c r="H18" s="81">
        <f t="shared" si="3"/>
        <v>1399.1636596032715</v>
      </c>
      <c r="I18" s="2">
        <f t="shared" si="6"/>
        <v>14</v>
      </c>
    </row>
    <row r="19" spans="2:9" ht="11.25">
      <c r="B19" s="22">
        <v>2563</v>
      </c>
      <c r="C19" s="77">
        <v>1208</v>
      </c>
      <c r="D19" s="94"/>
      <c r="E19" s="78">
        <f t="shared" si="0"/>
        <v>1191.7329411764706</v>
      </c>
      <c r="F19" s="79">
        <f t="shared" si="1"/>
        <v>984.3022227496697</v>
      </c>
      <c r="G19" s="80">
        <f t="shared" si="2"/>
        <v>207.4307184268009</v>
      </c>
      <c r="H19" s="81">
        <f t="shared" si="3"/>
        <v>1399.1636596032715</v>
      </c>
      <c r="I19" s="2">
        <f t="shared" si="6"/>
        <v>15</v>
      </c>
    </row>
    <row r="20" spans="2:14" ht="11.25">
      <c r="B20" s="95">
        <v>2564</v>
      </c>
      <c r="C20" s="96">
        <v>1389</v>
      </c>
      <c r="D20" s="97"/>
      <c r="E20" s="78">
        <f t="shared" si="0"/>
        <v>1191.7329411764706</v>
      </c>
      <c r="F20" s="79">
        <f t="shared" si="1"/>
        <v>984.3022227496697</v>
      </c>
      <c r="G20" s="80">
        <f t="shared" si="2"/>
        <v>207.4307184268009</v>
      </c>
      <c r="H20" s="81">
        <f t="shared" si="3"/>
        <v>1399.1636596032715</v>
      </c>
      <c r="I20" s="2">
        <f t="shared" si="6"/>
        <v>16</v>
      </c>
      <c r="K20" s="104" t="s">
        <v>23</v>
      </c>
      <c r="L20" s="104"/>
      <c r="M20" s="104"/>
      <c r="N20" s="104"/>
    </row>
    <row r="21" spans="2:9" ht="11.25">
      <c r="B21" s="22">
        <v>2565</v>
      </c>
      <c r="C21" s="77">
        <v>1289</v>
      </c>
      <c r="D21" s="72"/>
      <c r="E21" s="78">
        <f t="shared" si="0"/>
        <v>1191.7329411764706</v>
      </c>
      <c r="F21" s="79">
        <f t="shared" si="1"/>
        <v>984.3022227496697</v>
      </c>
      <c r="G21" s="80">
        <f t="shared" si="2"/>
        <v>207.4307184268009</v>
      </c>
      <c r="H21" s="81">
        <f t="shared" si="3"/>
        <v>1399.1636596032715</v>
      </c>
      <c r="I21" s="2">
        <f t="shared" si="6"/>
        <v>17</v>
      </c>
    </row>
    <row r="22" spans="2:8" ht="11.25">
      <c r="B22" s="98">
        <v>2566</v>
      </c>
      <c r="C22" s="99">
        <v>926</v>
      </c>
      <c r="D22" s="100">
        <f>C22</f>
        <v>926</v>
      </c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16" ht="12.75">
      <c r="B31" s="22"/>
      <c r="C31" s="82"/>
      <c r="D31" s="72"/>
      <c r="E31" s="78"/>
      <c r="F31" s="79"/>
      <c r="G31" s="80"/>
      <c r="H31" s="81"/>
      <c r="P3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77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14" ht="11.25">
      <c r="B47" s="22"/>
      <c r="C47" s="82"/>
      <c r="D47" s="72"/>
      <c r="E47" s="78"/>
      <c r="F47" s="79"/>
      <c r="G47" s="80"/>
      <c r="H47" s="81"/>
      <c r="J47" s="23"/>
      <c r="K47" s="23"/>
      <c r="L47" s="23"/>
      <c r="M47" s="23"/>
      <c r="N47" s="23"/>
    </row>
    <row r="48" spans="2:14" ht="11.25">
      <c r="B48" s="22"/>
      <c r="C48" s="82"/>
      <c r="D48" s="72"/>
      <c r="E48" s="78"/>
      <c r="F48" s="79"/>
      <c r="G48" s="80"/>
      <c r="H48" s="81"/>
      <c r="J48" s="30"/>
      <c r="K48" s="30"/>
      <c r="L48" s="30"/>
      <c r="M48" s="30"/>
      <c r="N48" s="23"/>
    </row>
    <row r="49" spans="2:14" ht="11.25">
      <c r="B49" s="22"/>
      <c r="C49" s="87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1"/>
      <c r="K50" s="28"/>
      <c r="L50" s="31"/>
      <c r="M50" s="32"/>
      <c r="N50" s="23"/>
    </row>
    <row r="51" spans="2:13" ht="11.25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9"/>
      <c r="C86" s="87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AVERAGE(C5:C21)</f>
        <v>1191.7329411764706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STDEV(C5:C21)</f>
        <v>207.4307184268009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0.17405805550866682</v>
      </c>
      <c r="D102" s="48"/>
      <c r="E102" s="59">
        <f>C102*100</f>
        <v>17.40580555086668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12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984.3022227496697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3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1399.1636596032715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2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17</v>
      </c>
    </row>
    <row r="109" ht="11.25">
      <c r="C109" s="89">
        <f>COUNTIF(C5:C20,"&gt;1385")</f>
        <v>3</v>
      </c>
    </row>
    <row r="110" ht="11.25">
      <c r="C110" s="89">
        <f>COUNTIF(C5:C20,"&lt;959")</f>
        <v>2</v>
      </c>
    </row>
  </sheetData>
  <sheetProtection/>
  <mergeCells count="2">
    <mergeCell ref="B2:B4"/>
    <mergeCell ref="K20:N2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2023-12-25T08:55:15Z</dcterms:modified>
  <cp:category/>
  <cp:version/>
  <cp:contentType/>
  <cp:contentStatus/>
</cp:coreProperties>
</file>