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6608" windowHeight="8268" activeTab="0"/>
  </bookViews>
  <sheets>
    <sheet name="std. - ปัว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<sst xmlns="http://schemas.openxmlformats.org/spreadsheetml/2006/main" count="38" uniqueCount="23">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</sst>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&quot;฿&quot;#,##0.00_);[Red]\(&quot;฿&quot;#,##0.00\)"/>
    <numFmt numFmtId="192" formatCode="&quot;฿&quot;#,##0_);[Red]\(&quot;฿&quot;#,##0\)"/>
    <numFmt numFmtId="193" formatCode="0.00_)"/>
    <numFmt numFmtId="194" formatCode="#,##0_ ;\-#,##0\ "/>
  </numFmts>
  <fonts count="5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1"/>
      <color indexed="52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4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7" fillId="0" borderId="4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6" applyNumberFormat="0" applyAlignment="0" applyProtection="0"/>
    <xf numFmtId="0" fontId="0" fillId="32" borderId="7" applyNumberFormat="0" applyFont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2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2" fillId="33" borderId="11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1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0" fontId="2" fillId="37" borderId="11" xfId="0" applyFont="1" applyFill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0" fontId="2" fillId="33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1" fillId="36" borderId="14" xfId="0" applyFont="1" applyFill="1" applyBorder="1" applyAlignment="1">
      <alignment horizontal="center"/>
    </xf>
    <xf numFmtId="0" fontId="2" fillId="37" borderId="14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5" xfId="0" applyFont="1" applyFill="1" applyBorder="1" applyAlignment="1">
      <alignment horizontal="right"/>
    </xf>
    <xf numFmtId="0" fontId="1" fillId="35" borderId="15" xfId="0" applyFont="1" applyFill="1" applyBorder="1" applyAlignment="1">
      <alignment horizontal="right"/>
    </xf>
    <xf numFmtId="0" fontId="1" fillId="36" borderId="15" xfId="0" applyFont="1" applyFill="1" applyBorder="1" applyAlignment="1">
      <alignment horizontal="right"/>
    </xf>
    <xf numFmtId="0" fontId="1" fillId="37" borderId="15" xfId="0" applyFont="1" applyFill="1" applyBorder="1" applyAlignment="1">
      <alignment horizontal="right"/>
    </xf>
    <xf numFmtId="0" fontId="2" fillId="33" borderId="16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8" xfId="0" applyNumberFormat="1" applyFont="1" applyFill="1" applyBorder="1" applyAlignment="1">
      <alignment/>
    </xf>
    <xf numFmtId="180" fontId="1" fillId="35" borderId="18" xfId="0" applyNumberFormat="1" applyFont="1" applyFill="1" applyBorder="1" applyAlignment="1">
      <alignment/>
    </xf>
    <xf numFmtId="180" fontId="1" fillId="36" borderId="18" xfId="0" applyNumberFormat="1" applyFont="1" applyFill="1" applyBorder="1" applyAlignment="1">
      <alignment/>
    </xf>
    <xf numFmtId="180" fontId="1" fillId="37" borderId="18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80" fontId="1" fillId="34" borderId="19" xfId="0" applyNumberFormat="1" applyFont="1" applyFill="1" applyBorder="1" applyAlignment="1">
      <alignment/>
    </xf>
    <xf numFmtId="180" fontId="1" fillId="35" borderId="19" xfId="0" applyNumberFormat="1" applyFont="1" applyFill="1" applyBorder="1" applyAlignment="1">
      <alignment/>
    </xf>
    <xf numFmtId="180" fontId="1" fillId="36" borderId="19" xfId="0" applyNumberFormat="1" applyFont="1" applyFill="1" applyBorder="1" applyAlignment="1">
      <alignment/>
    </xf>
    <xf numFmtId="180" fontId="1" fillId="37" borderId="19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5" fillId="0" borderId="12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17" xfId="0" applyFont="1" applyBorder="1" applyAlignment="1">
      <alignment horizontal="right"/>
    </xf>
    <xf numFmtId="180" fontId="5" fillId="0" borderId="17" xfId="0" applyNumberFormat="1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23" xfId="0" applyFont="1" applyBorder="1" applyAlignment="1">
      <alignment horizontal="left"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180" fontId="5" fillId="0" borderId="15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right"/>
    </xf>
    <xf numFmtId="0" fontId="5" fillId="0" borderId="19" xfId="0" applyFont="1" applyBorder="1" applyAlignment="1">
      <alignment horizontal="center"/>
    </xf>
    <xf numFmtId="0" fontId="5" fillId="0" borderId="26" xfId="0" applyFont="1" applyBorder="1" applyAlignment="1">
      <alignment horizontal="left"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8" xfId="0" applyNumberFormat="1" applyFont="1" applyFill="1" applyBorder="1" applyAlignment="1">
      <alignment/>
    </xf>
    <xf numFmtId="1" fontId="4" fillId="33" borderId="19" xfId="0" applyNumberFormat="1" applyFont="1" applyFill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17" xfId="0" applyNumberFormat="1" applyFont="1" applyBorder="1" applyAlignment="1">
      <alignment/>
    </xf>
    <xf numFmtId="1" fontId="5" fillId="0" borderId="26" xfId="0" applyNumberFormat="1" applyFont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2" fillId="33" borderId="17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1" fillId="34" borderId="18" xfId="0" applyNumberFormat="1" applyFont="1" applyFill="1" applyBorder="1" applyAlignment="1">
      <alignment/>
    </xf>
    <xf numFmtId="3" fontId="1" fillId="35" borderId="18" xfId="0" applyNumberFormat="1" applyFont="1" applyFill="1" applyBorder="1" applyAlignment="1">
      <alignment/>
    </xf>
    <xf numFmtId="3" fontId="1" fillId="36" borderId="18" xfId="0" applyNumberFormat="1" applyFont="1" applyFill="1" applyBorder="1" applyAlignment="1">
      <alignment/>
    </xf>
    <xf numFmtId="3" fontId="1" fillId="37" borderId="18" xfId="0" applyNumberFormat="1" applyFont="1" applyFill="1" applyBorder="1" applyAlignment="1">
      <alignment/>
    </xf>
    <xf numFmtId="3" fontId="4" fillId="33" borderId="18" xfId="0" applyNumberFormat="1" applyFont="1" applyFill="1" applyBorder="1" applyAlignment="1">
      <alignment/>
    </xf>
    <xf numFmtId="3" fontId="6" fillId="33" borderId="18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2" fontId="6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180" fontId="2" fillId="0" borderId="0" xfId="0" applyNumberFormat="1" applyFont="1" applyFill="1" applyAlignment="1">
      <alignment horizontal="center"/>
    </xf>
    <xf numFmtId="3" fontId="6" fillId="0" borderId="0" xfId="0" applyNumberFormat="1" applyFont="1" applyAlignment="1">
      <alignment/>
    </xf>
    <xf numFmtId="3" fontId="2" fillId="33" borderId="18" xfId="0" applyNumberFormat="1" applyFont="1" applyFill="1" applyBorder="1" applyAlignment="1">
      <alignment/>
    </xf>
    <xf numFmtId="0" fontId="53" fillId="33" borderId="17" xfId="0" applyFont="1" applyFill="1" applyBorder="1" applyAlignment="1">
      <alignment/>
    </xf>
    <xf numFmtId="3" fontId="53" fillId="33" borderId="18" xfId="0" applyNumberFormat="1" applyFont="1" applyFill="1" applyBorder="1" applyAlignment="1">
      <alignment/>
    </xf>
    <xf numFmtId="3" fontId="53" fillId="0" borderId="0" xfId="0" applyNumberFormat="1" applyFont="1" applyAlignment="1">
      <alignment/>
    </xf>
    <xf numFmtId="0" fontId="54" fillId="33" borderId="17" xfId="0" applyFont="1" applyFill="1" applyBorder="1" applyAlignment="1">
      <alignment/>
    </xf>
    <xf numFmtId="3" fontId="54" fillId="33" borderId="18" xfId="0" applyNumberFormat="1" applyFont="1" applyFill="1" applyBorder="1" applyAlignment="1">
      <alignment/>
    </xf>
    <xf numFmtId="3" fontId="54" fillId="0" borderId="0" xfId="0" applyNumberFormat="1" applyFont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การเชื่อมโยง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อ.ปัว จ.น่าน</a:t>
            </a:r>
          </a:p>
        </c:rich>
      </c:tx>
      <c:layout>
        <c:manualLayout>
          <c:xMode val="factor"/>
          <c:yMode val="factor"/>
          <c:x val="0.0335"/>
          <c:y val="-0.013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16675"/>
          <c:w val="0.8685"/>
          <c:h val="0.723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  <a:ln w="127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12700">
                <a:solidFill>
                  <a:srgbClr val="008000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12700">
                <a:solidFill>
                  <a:srgbClr val="008000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12700">
                <a:solidFill>
                  <a:srgbClr val="008000"/>
                </a:solidFill>
              </a:ln>
            </c:spPr>
          </c:dPt>
          <c:dPt>
            <c:idx val="4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12700">
                <a:solidFill>
                  <a:srgbClr val="008000"/>
                </a:solidFill>
              </a:ln>
            </c:spPr>
          </c:dPt>
          <c:dPt>
            <c:idx val="5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12700">
                <a:solidFill>
                  <a:srgbClr val="008000"/>
                </a:solidFill>
              </a:ln>
            </c:spPr>
          </c:dPt>
          <c:dPt>
            <c:idx val="6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12700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12700">
                <a:solidFill>
                  <a:srgbClr val="008000"/>
                </a:solidFill>
              </a:ln>
            </c:spPr>
          </c:dPt>
          <c:dPt>
            <c:idx val="6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12700">
                <a:solidFill>
                  <a:srgbClr val="008000"/>
                </a:solidFill>
              </a:ln>
            </c:spPr>
          </c:dPt>
          <c:dPt>
            <c:idx val="6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12700">
                <a:solidFill>
                  <a:srgbClr val="008000"/>
                </a:solidFill>
              </a:ln>
            </c:spPr>
          </c:dPt>
          <c:dPt>
            <c:idx val="6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12700">
                <a:solidFill>
                  <a:srgbClr val="008000"/>
                </a:solidFill>
              </a:ln>
            </c:spPr>
          </c:dPt>
          <c:dPt>
            <c:idx val="6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127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12700">
                <a:solidFill>
                  <a:srgbClr val="008000"/>
                </a:solidFill>
              </a:ln>
            </c:spPr>
          </c:dPt>
          <c:dPt>
            <c:idx val="8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127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12700">
                <a:solidFill>
                  <a:srgbClr val="008000"/>
                </a:solidFill>
              </a:ln>
            </c:spPr>
          </c:dPt>
          <c:dPt>
            <c:idx val="9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12700">
                <a:solidFill>
                  <a:srgbClr val="008000"/>
                </a:solidFill>
              </a:ln>
            </c:spPr>
          </c:dPt>
          <c:dPt>
            <c:idx val="9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12700">
                <a:solidFill>
                  <a:srgbClr val="008000"/>
                </a:solidFill>
              </a:ln>
            </c:spPr>
          </c:dPt>
          <c:dPt>
            <c:idx val="10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12700">
                <a:solidFill>
                  <a:srgbClr val="008000"/>
                </a:solidFill>
              </a:ln>
            </c:spPr>
          </c:dPt>
          <c:dPt>
            <c:idx val="101"/>
            <c:invertIfNegative val="0"/>
            <c:spPr>
              <a:solidFill>
                <a:srgbClr val="FF0000"/>
              </a:solidFill>
              <a:ln w="12700">
                <a:solidFill>
                  <a:srgbClr val="008000"/>
                </a:solidFill>
              </a:ln>
            </c:spPr>
          </c:dPt>
          <c:dLbls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ปัว'!$B$5:$B$106</c:f>
              <c:numCache>
                <c:ptCount val="102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</c:numCache>
            </c:numRef>
          </c:cat>
          <c:val>
            <c:numRef>
              <c:f>'std. - ปัว'!$C$5:$C$106</c:f>
              <c:numCache>
                <c:ptCount val="102"/>
                <c:pt idx="0">
                  <c:v>708</c:v>
                </c:pt>
                <c:pt idx="1">
                  <c:v>1093.4</c:v>
                </c:pt>
                <c:pt idx="2">
                  <c:v>861.7</c:v>
                </c:pt>
                <c:pt idx="3">
                  <c:v>1016.5</c:v>
                </c:pt>
                <c:pt idx="4">
                  <c:v>960</c:v>
                </c:pt>
                <c:pt idx="5">
                  <c:v>1675.8</c:v>
                </c:pt>
                <c:pt idx="6">
                  <c:v>1535.2</c:v>
                </c:pt>
                <c:pt idx="7">
                  <c:v>1251.1</c:v>
                </c:pt>
                <c:pt idx="8">
                  <c:v>1578.5</c:v>
                </c:pt>
                <c:pt idx="9">
                  <c:v>1409.1</c:v>
                </c:pt>
                <c:pt idx="10">
                  <c:v>1025.7</c:v>
                </c:pt>
                <c:pt idx="11">
                  <c:v>1520.1</c:v>
                </c:pt>
                <c:pt idx="12">
                  <c:v>1132.4</c:v>
                </c:pt>
                <c:pt idx="13">
                  <c:v>1585.7</c:v>
                </c:pt>
                <c:pt idx="14">
                  <c:v>1591.1</c:v>
                </c:pt>
                <c:pt idx="15">
                  <c:v>1482.8</c:v>
                </c:pt>
                <c:pt idx="16">
                  <c:v>1318.1</c:v>
                </c:pt>
                <c:pt idx="17">
                  <c:v>1058.6</c:v>
                </c:pt>
                <c:pt idx="18">
                  <c:v>1325.9</c:v>
                </c:pt>
                <c:pt idx="19">
                  <c:v>1123.2</c:v>
                </c:pt>
                <c:pt idx="20">
                  <c:v>1301.2</c:v>
                </c:pt>
                <c:pt idx="21">
                  <c:v>1454.2</c:v>
                </c:pt>
                <c:pt idx="22">
                  <c:v>1385</c:v>
                </c:pt>
                <c:pt idx="23">
                  <c:v>1306.2</c:v>
                </c:pt>
                <c:pt idx="24">
                  <c:v>1603.6</c:v>
                </c:pt>
                <c:pt idx="25">
                  <c:v>1072.6</c:v>
                </c:pt>
                <c:pt idx="26">
                  <c:v>1084.6</c:v>
                </c:pt>
                <c:pt idx="27">
                  <c:v>1277.1</c:v>
                </c:pt>
                <c:pt idx="28">
                  <c:v>1211</c:v>
                </c:pt>
                <c:pt idx="31">
                  <c:v>1593.6</c:v>
                </c:pt>
                <c:pt idx="32">
                  <c:v>1709.1</c:v>
                </c:pt>
                <c:pt idx="33">
                  <c:v>1399.7</c:v>
                </c:pt>
                <c:pt idx="34">
                  <c:v>1409.4</c:v>
                </c:pt>
                <c:pt idx="35">
                  <c:v>1603.7</c:v>
                </c:pt>
                <c:pt idx="36">
                  <c:v>1631.8</c:v>
                </c:pt>
                <c:pt idx="37">
                  <c:v>1370.5</c:v>
                </c:pt>
                <c:pt idx="38">
                  <c:v>1283.7</c:v>
                </c:pt>
                <c:pt idx="39">
                  <c:v>1630.1</c:v>
                </c:pt>
                <c:pt idx="40">
                  <c:v>1312.3</c:v>
                </c:pt>
                <c:pt idx="41">
                  <c:v>1064.6</c:v>
                </c:pt>
                <c:pt idx="42">
                  <c:v>1235</c:v>
                </c:pt>
                <c:pt idx="43">
                  <c:v>1200.4</c:v>
                </c:pt>
                <c:pt idx="44">
                  <c:v>847.7</c:v>
                </c:pt>
                <c:pt idx="45">
                  <c:v>934.2</c:v>
                </c:pt>
                <c:pt idx="46">
                  <c:v>989.7</c:v>
                </c:pt>
                <c:pt idx="47">
                  <c:v>759.3</c:v>
                </c:pt>
                <c:pt idx="48">
                  <c:v>1358.1</c:v>
                </c:pt>
                <c:pt idx="49">
                  <c:v>1519.5</c:v>
                </c:pt>
                <c:pt idx="50">
                  <c:v>1381.2</c:v>
                </c:pt>
                <c:pt idx="51">
                  <c:v>883.6</c:v>
                </c:pt>
                <c:pt idx="52">
                  <c:v>1462.3</c:v>
                </c:pt>
                <c:pt idx="53">
                  <c:v>1209.9</c:v>
                </c:pt>
                <c:pt idx="54">
                  <c:v>1374</c:v>
                </c:pt>
                <c:pt idx="55">
                  <c:v>1120.7</c:v>
                </c:pt>
                <c:pt idx="56">
                  <c:v>747.2</c:v>
                </c:pt>
                <c:pt idx="57">
                  <c:v>934</c:v>
                </c:pt>
                <c:pt idx="58">
                  <c:v>804.7</c:v>
                </c:pt>
                <c:pt idx="59">
                  <c:v>1282.6</c:v>
                </c:pt>
                <c:pt idx="60">
                  <c:v>1071.4</c:v>
                </c:pt>
                <c:pt idx="61">
                  <c:v>1168.3</c:v>
                </c:pt>
                <c:pt idx="62">
                  <c:v>824.2</c:v>
                </c:pt>
                <c:pt idx="63">
                  <c:v>1101.6</c:v>
                </c:pt>
                <c:pt idx="64">
                  <c:v>1189.5</c:v>
                </c:pt>
                <c:pt idx="65">
                  <c:v>1134.1</c:v>
                </c:pt>
                <c:pt idx="67">
                  <c:v>1039.2</c:v>
                </c:pt>
                <c:pt idx="68">
                  <c:v>1072.4</c:v>
                </c:pt>
                <c:pt idx="69">
                  <c:v>1135.4</c:v>
                </c:pt>
                <c:pt idx="70">
                  <c:v>1241</c:v>
                </c:pt>
                <c:pt idx="71">
                  <c:v>1674.1</c:v>
                </c:pt>
                <c:pt idx="72">
                  <c:v>1236.2</c:v>
                </c:pt>
                <c:pt idx="73">
                  <c:v>1792</c:v>
                </c:pt>
                <c:pt idx="74">
                  <c:v>1693.3</c:v>
                </c:pt>
                <c:pt idx="75">
                  <c:v>1379.8</c:v>
                </c:pt>
                <c:pt idx="76">
                  <c:v>1320.9</c:v>
                </c:pt>
                <c:pt idx="77">
                  <c:v>1145.4</c:v>
                </c:pt>
                <c:pt idx="78">
                  <c:v>1615</c:v>
                </c:pt>
                <c:pt idx="79">
                  <c:v>1301.5</c:v>
                </c:pt>
                <c:pt idx="80">
                  <c:v>1326.5</c:v>
                </c:pt>
                <c:pt idx="81">
                  <c:v>1529.2</c:v>
                </c:pt>
                <c:pt idx="82">
                  <c:v>985</c:v>
                </c:pt>
                <c:pt idx="83">
                  <c:v>1828.2</c:v>
                </c:pt>
                <c:pt idx="84">
                  <c:v>1572.6</c:v>
                </c:pt>
                <c:pt idx="85">
                  <c:v>1256.8</c:v>
                </c:pt>
                <c:pt idx="86">
                  <c:v>1121.3</c:v>
                </c:pt>
                <c:pt idx="88">
                  <c:v>1556.1</c:v>
                </c:pt>
                <c:pt idx="89">
                  <c:v>1598.9</c:v>
                </c:pt>
                <c:pt idx="90">
                  <c:v>1666.4</c:v>
                </c:pt>
                <c:pt idx="91">
                  <c:v>1300.4</c:v>
                </c:pt>
                <c:pt idx="92">
                  <c:v>1425.8</c:v>
                </c:pt>
                <c:pt idx="93">
                  <c:v>1301.3</c:v>
                </c:pt>
                <c:pt idx="94">
                  <c:v>1217.7</c:v>
                </c:pt>
                <c:pt idx="95">
                  <c:v>1708.3</c:v>
                </c:pt>
                <c:pt idx="96">
                  <c:v>1278.7</c:v>
                </c:pt>
                <c:pt idx="97">
                  <c:v>1657.8</c:v>
                </c:pt>
                <c:pt idx="98">
                  <c:v>1168</c:v>
                </c:pt>
                <c:pt idx="99">
                  <c:v>1080.9</c:v>
                </c:pt>
                <c:pt idx="100">
                  <c:v>1429</c:v>
                </c:pt>
                <c:pt idx="101">
                  <c:v>1394</c:v>
                </c:pt>
              </c:numCache>
            </c:numRef>
          </c:val>
        </c:ser>
        <c:gapWidth val="100"/>
        <c:axId val="10633468"/>
        <c:axId val="28592349"/>
      </c:barChart>
      <c:lineChart>
        <c:grouping val="standard"/>
        <c:varyColors val="0"/>
        <c:ser>
          <c:idx val="1"/>
          <c:order val="1"/>
          <c:tx>
            <c:v>ค่าเฉลี่ย  (2464 - 2564 )อยู่ระหว่างค่า+- SD 65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ปัว'!$F$5:$F$104</c:f>
              <c:numCache>
                <c:ptCount val="100"/>
                <c:pt idx="0">
                  <c:v>1029.2610733896458</c:v>
                </c:pt>
                <c:pt idx="1">
                  <c:v>1029.2610733896458</c:v>
                </c:pt>
                <c:pt idx="2">
                  <c:v>1029.2610733896458</c:v>
                </c:pt>
                <c:pt idx="3">
                  <c:v>1029.2610733896458</c:v>
                </c:pt>
                <c:pt idx="4">
                  <c:v>1029.2610733896458</c:v>
                </c:pt>
                <c:pt idx="5">
                  <c:v>1029.2610733896458</c:v>
                </c:pt>
                <c:pt idx="6">
                  <c:v>1029.2610733896458</c:v>
                </c:pt>
                <c:pt idx="7">
                  <c:v>1029.2610733896458</c:v>
                </c:pt>
                <c:pt idx="8">
                  <c:v>1029.2610733896458</c:v>
                </c:pt>
                <c:pt idx="9">
                  <c:v>1029.2610733896458</c:v>
                </c:pt>
                <c:pt idx="10">
                  <c:v>1029.2610733896458</c:v>
                </c:pt>
                <c:pt idx="11">
                  <c:v>1029.2610733896458</c:v>
                </c:pt>
                <c:pt idx="12">
                  <c:v>1029.2610733896458</c:v>
                </c:pt>
                <c:pt idx="13">
                  <c:v>1029.2610733896458</c:v>
                </c:pt>
                <c:pt idx="14">
                  <c:v>1029.2610733896458</c:v>
                </c:pt>
                <c:pt idx="15">
                  <c:v>1029.2610733896458</c:v>
                </c:pt>
                <c:pt idx="16">
                  <c:v>1029.2610733896458</c:v>
                </c:pt>
                <c:pt idx="17">
                  <c:v>1029.2610733896458</c:v>
                </c:pt>
                <c:pt idx="18">
                  <c:v>1029.2610733896458</c:v>
                </c:pt>
                <c:pt idx="19">
                  <c:v>1029.2610733896458</c:v>
                </c:pt>
                <c:pt idx="20">
                  <c:v>1029.2610733896458</c:v>
                </c:pt>
                <c:pt idx="21">
                  <c:v>1029.2610733896458</c:v>
                </c:pt>
                <c:pt idx="22">
                  <c:v>1029.2610733896458</c:v>
                </c:pt>
                <c:pt idx="23">
                  <c:v>1029.2610733896458</c:v>
                </c:pt>
                <c:pt idx="24">
                  <c:v>1029.2610733896458</c:v>
                </c:pt>
                <c:pt idx="25">
                  <c:v>1029.2610733896458</c:v>
                </c:pt>
                <c:pt idx="26">
                  <c:v>1029.2610733896458</c:v>
                </c:pt>
                <c:pt idx="27">
                  <c:v>1029.2610733896458</c:v>
                </c:pt>
                <c:pt idx="28">
                  <c:v>1029.2610733896458</c:v>
                </c:pt>
                <c:pt idx="29">
                  <c:v>1029.2610733896458</c:v>
                </c:pt>
                <c:pt idx="30">
                  <c:v>1029.2610733896458</c:v>
                </c:pt>
                <c:pt idx="31">
                  <c:v>1029.2610733896458</c:v>
                </c:pt>
                <c:pt idx="32">
                  <c:v>1029.2610733896458</c:v>
                </c:pt>
                <c:pt idx="33">
                  <c:v>1029.2610733896458</c:v>
                </c:pt>
                <c:pt idx="34">
                  <c:v>1029.2610733896458</c:v>
                </c:pt>
                <c:pt idx="35">
                  <c:v>1029.2610733896458</c:v>
                </c:pt>
                <c:pt idx="36">
                  <c:v>1029.2610733896458</c:v>
                </c:pt>
                <c:pt idx="37">
                  <c:v>1029.2610733896458</c:v>
                </c:pt>
                <c:pt idx="38">
                  <c:v>1029.2610733896458</c:v>
                </c:pt>
                <c:pt idx="39">
                  <c:v>1029.2610733896458</c:v>
                </c:pt>
                <c:pt idx="40">
                  <c:v>1029.2610733896458</c:v>
                </c:pt>
                <c:pt idx="41">
                  <c:v>1029.2610733896458</c:v>
                </c:pt>
                <c:pt idx="42">
                  <c:v>1029.2610733896458</c:v>
                </c:pt>
                <c:pt idx="43">
                  <c:v>1029.2610733896458</c:v>
                </c:pt>
                <c:pt idx="44">
                  <c:v>1029.2610733896458</c:v>
                </c:pt>
                <c:pt idx="45">
                  <c:v>1029.2610733896458</c:v>
                </c:pt>
                <c:pt idx="46">
                  <c:v>1029.2610733896458</c:v>
                </c:pt>
                <c:pt idx="47">
                  <c:v>1029.2610733896458</c:v>
                </c:pt>
                <c:pt idx="48">
                  <c:v>1029.2610733896458</c:v>
                </c:pt>
                <c:pt idx="49">
                  <c:v>1029.2610733896458</c:v>
                </c:pt>
                <c:pt idx="50">
                  <c:v>1029.2610733896458</c:v>
                </c:pt>
                <c:pt idx="51">
                  <c:v>1029.2610733896458</c:v>
                </c:pt>
                <c:pt idx="52">
                  <c:v>1029.2610733896458</c:v>
                </c:pt>
                <c:pt idx="53">
                  <c:v>1029.2610733896458</c:v>
                </c:pt>
                <c:pt idx="54">
                  <c:v>1029.2610733896458</c:v>
                </c:pt>
                <c:pt idx="55">
                  <c:v>1029.2610733896458</c:v>
                </c:pt>
                <c:pt idx="56">
                  <c:v>1029.2610733896458</c:v>
                </c:pt>
                <c:pt idx="57">
                  <c:v>1029.2610733896458</c:v>
                </c:pt>
                <c:pt idx="58">
                  <c:v>1029.2610733896458</c:v>
                </c:pt>
                <c:pt idx="59">
                  <c:v>1029.2610733896458</c:v>
                </c:pt>
                <c:pt idx="60">
                  <c:v>1029.2610733896458</c:v>
                </c:pt>
                <c:pt idx="61">
                  <c:v>1029.2610733896458</c:v>
                </c:pt>
                <c:pt idx="62">
                  <c:v>1029.2610733896458</c:v>
                </c:pt>
                <c:pt idx="63">
                  <c:v>1029.2610733896458</c:v>
                </c:pt>
                <c:pt idx="64">
                  <c:v>1029.2610733896458</c:v>
                </c:pt>
                <c:pt idx="65">
                  <c:v>1029.2610733896458</c:v>
                </c:pt>
                <c:pt idx="66">
                  <c:v>1029.2610733896458</c:v>
                </c:pt>
                <c:pt idx="67">
                  <c:v>1029.2610733896458</c:v>
                </c:pt>
                <c:pt idx="68">
                  <c:v>1029.2610733896458</c:v>
                </c:pt>
                <c:pt idx="69">
                  <c:v>1029.2610733896458</c:v>
                </c:pt>
                <c:pt idx="70">
                  <c:v>1029.2610733896458</c:v>
                </c:pt>
                <c:pt idx="71">
                  <c:v>1029.2610733896458</c:v>
                </c:pt>
                <c:pt idx="72">
                  <c:v>1029.2610733896458</c:v>
                </c:pt>
                <c:pt idx="73">
                  <c:v>1029.2610733896458</c:v>
                </c:pt>
                <c:pt idx="74">
                  <c:v>1029.2610733896458</c:v>
                </c:pt>
                <c:pt idx="75">
                  <c:v>1029.2610733896458</c:v>
                </c:pt>
                <c:pt idx="76">
                  <c:v>1029.2610733896458</c:v>
                </c:pt>
                <c:pt idx="77">
                  <c:v>1029.2610733896458</c:v>
                </c:pt>
                <c:pt idx="78">
                  <c:v>1029.2610733896458</c:v>
                </c:pt>
                <c:pt idx="79">
                  <c:v>1029.2610733896458</c:v>
                </c:pt>
                <c:pt idx="80">
                  <c:v>1029.2610733896458</c:v>
                </c:pt>
                <c:pt idx="81">
                  <c:v>1029.2610733896458</c:v>
                </c:pt>
                <c:pt idx="82">
                  <c:v>1029.2610733896458</c:v>
                </c:pt>
                <c:pt idx="83">
                  <c:v>1029.2610733896458</c:v>
                </c:pt>
                <c:pt idx="84">
                  <c:v>1029.2610733896458</c:v>
                </c:pt>
                <c:pt idx="85">
                  <c:v>1029.2610733896458</c:v>
                </c:pt>
                <c:pt idx="86">
                  <c:v>1029.2610733896458</c:v>
                </c:pt>
                <c:pt idx="87">
                  <c:v>1029.2610733896458</c:v>
                </c:pt>
                <c:pt idx="88">
                  <c:v>1029.2610733896458</c:v>
                </c:pt>
                <c:pt idx="89">
                  <c:v>1029.2610733896458</c:v>
                </c:pt>
                <c:pt idx="90">
                  <c:v>1029.2610733896458</c:v>
                </c:pt>
                <c:pt idx="91">
                  <c:v>1029.2610733896458</c:v>
                </c:pt>
                <c:pt idx="92">
                  <c:v>1029.2610733896458</c:v>
                </c:pt>
                <c:pt idx="93">
                  <c:v>1029.2610733896458</c:v>
                </c:pt>
                <c:pt idx="94">
                  <c:v>1029.2610733896458</c:v>
                </c:pt>
                <c:pt idx="95">
                  <c:v>1029.2610733896458</c:v>
                </c:pt>
                <c:pt idx="96">
                  <c:v>1029.2610733896458</c:v>
                </c:pt>
                <c:pt idx="97">
                  <c:v>1029.2610733896458</c:v>
                </c:pt>
                <c:pt idx="98">
                  <c:v>1029.2610733896458</c:v>
                </c:pt>
                <c:pt idx="99">
                  <c:v>1029.2610733896458</c:v>
                </c:pt>
              </c:numCache>
            </c:numRef>
          </c:cat>
          <c:val>
            <c:numRef>
              <c:f>'std. - ปัว'!$E$5:$E$105</c:f>
              <c:numCache>
                <c:ptCount val="101"/>
                <c:pt idx="0">
                  <c:v>1290.1567010309273</c:v>
                </c:pt>
                <c:pt idx="1">
                  <c:v>1290.1567010309273</c:v>
                </c:pt>
                <c:pt idx="2">
                  <c:v>1290.1567010309273</c:v>
                </c:pt>
                <c:pt idx="3">
                  <c:v>1290.1567010309273</c:v>
                </c:pt>
                <c:pt idx="4">
                  <c:v>1290.1567010309273</c:v>
                </c:pt>
                <c:pt idx="5">
                  <c:v>1290.1567010309273</c:v>
                </c:pt>
                <c:pt idx="6">
                  <c:v>1290.1567010309273</c:v>
                </c:pt>
                <c:pt idx="7">
                  <c:v>1290.1567010309273</c:v>
                </c:pt>
                <c:pt idx="8">
                  <c:v>1290.1567010309273</c:v>
                </c:pt>
                <c:pt idx="9">
                  <c:v>1290.1567010309273</c:v>
                </c:pt>
                <c:pt idx="10">
                  <c:v>1290.1567010309273</c:v>
                </c:pt>
                <c:pt idx="11">
                  <c:v>1290.1567010309273</c:v>
                </c:pt>
                <c:pt idx="12">
                  <c:v>1290.1567010309273</c:v>
                </c:pt>
                <c:pt idx="13">
                  <c:v>1290.1567010309273</c:v>
                </c:pt>
                <c:pt idx="14">
                  <c:v>1290.1567010309273</c:v>
                </c:pt>
                <c:pt idx="15">
                  <c:v>1290.1567010309273</c:v>
                </c:pt>
                <c:pt idx="16">
                  <c:v>1290.1567010309273</c:v>
                </c:pt>
                <c:pt idx="17">
                  <c:v>1290.1567010309273</c:v>
                </c:pt>
                <c:pt idx="18">
                  <c:v>1290.1567010309273</c:v>
                </c:pt>
                <c:pt idx="19">
                  <c:v>1290.1567010309273</c:v>
                </c:pt>
                <c:pt idx="20">
                  <c:v>1290.1567010309273</c:v>
                </c:pt>
                <c:pt idx="21">
                  <c:v>1290.1567010309273</c:v>
                </c:pt>
                <c:pt idx="22">
                  <c:v>1290.1567010309273</c:v>
                </c:pt>
                <c:pt idx="23">
                  <c:v>1290.1567010309273</c:v>
                </c:pt>
                <c:pt idx="24">
                  <c:v>1290.1567010309273</c:v>
                </c:pt>
                <c:pt idx="25">
                  <c:v>1290.1567010309273</c:v>
                </c:pt>
                <c:pt idx="26">
                  <c:v>1290.1567010309273</c:v>
                </c:pt>
                <c:pt idx="27">
                  <c:v>1290.1567010309273</c:v>
                </c:pt>
                <c:pt idx="28">
                  <c:v>1290.1567010309273</c:v>
                </c:pt>
                <c:pt idx="29">
                  <c:v>1290.1567010309273</c:v>
                </c:pt>
                <c:pt idx="30">
                  <c:v>1290.1567010309273</c:v>
                </c:pt>
                <c:pt idx="31">
                  <c:v>1290.1567010309273</c:v>
                </c:pt>
                <c:pt idx="32">
                  <c:v>1290.1567010309273</c:v>
                </c:pt>
                <c:pt idx="33">
                  <c:v>1290.1567010309273</c:v>
                </c:pt>
                <c:pt idx="34">
                  <c:v>1290.1567010309273</c:v>
                </c:pt>
                <c:pt idx="35">
                  <c:v>1290.1567010309273</c:v>
                </c:pt>
                <c:pt idx="36">
                  <c:v>1290.1567010309273</c:v>
                </c:pt>
                <c:pt idx="37">
                  <c:v>1290.1567010309273</c:v>
                </c:pt>
                <c:pt idx="38">
                  <c:v>1290.1567010309273</c:v>
                </c:pt>
                <c:pt idx="39">
                  <c:v>1290.1567010309273</c:v>
                </c:pt>
                <c:pt idx="40">
                  <c:v>1290.1567010309273</c:v>
                </c:pt>
                <c:pt idx="41">
                  <c:v>1290.1567010309273</c:v>
                </c:pt>
                <c:pt idx="42">
                  <c:v>1290.1567010309273</c:v>
                </c:pt>
                <c:pt idx="43">
                  <c:v>1290.1567010309273</c:v>
                </c:pt>
                <c:pt idx="44">
                  <c:v>1290.1567010309273</c:v>
                </c:pt>
                <c:pt idx="45">
                  <c:v>1290.1567010309273</c:v>
                </c:pt>
                <c:pt idx="46">
                  <c:v>1290.1567010309273</c:v>
                </c:pt>
                <c:pt idx="47">
                  <c:v>1290.1567010309273</c:v>
                </c:pt>
                <c:pt idx="48">
                  <c:v>1290.1567010309273</c:v>
                </c:pt>
                <c:pt idx="49">
                  <c:v>1290.1567010309273</c:v>
                </c:pt>
                <c:pt idx="50">
                  <c:v>1290.1567010309273</c:v>
                </c:pt>
                <c:pt idx="51">
                  <c:v>1290.1567010309273</c:v>
                </c:pt>
                <c:pt idx="52">
                  <c:v>1290.1567010309273</c:v>
                </c:pt>
                <c:pt idx="53">
                  <c:v>1290.1567010309273</c:v>
                </c:pt>
                <c:pt idx="54">
                  <c:v>1290.1567010309273</c:v>
                </c:pt>
                <c:pt idx="55">
                  <c:v>1290.1567010309273</c:v>
                </c:pt>
                <c:pt idx="56">
                  <c:v>1290.1567010309273</c:v>
                </c:pt>
                <c:pt idx="57">
                  <c:v>1290.1567010309273</c:v>
                </c:pt>
                <c:pt idx="58">
                  <c:v>1290.1567010309273</c:v>
                </c:pt>
                <c:pt idx="59">
                  <c:v>1290.1567010309273</c:v>
                </c:pt>
                <c:pt idx="60">
                  <c:v>1290.1567010309273</c:v>
                </c:pt>
                <c:pt idx="61">
                  <c:v>1290.1567010309273</c:v>
                </c:pt>
                <c:pt idx="62">
                  <c:v>1290.1567010309273</c:v>
                </c:pt>
                <c:pt idx="63">
                  <c:v>1290.1567010309273</c:v>
                </c:pt>
                <c:pt idx="64">
                  <c:v>1290.1567010309273</c:v>
                </c:pt>
                <c:pt idx="65">
                  <c:v>1290.1567010309273</c:v>
                </c:pt>
                <c:pt idx="66">
                  <c:v>1290.1567010309273</c:v>
                </c:pt>
                <c:pt idx="67">
                  <c:v>1290.1567010309273</c:v>
                </c:pt>
                <c:pt idx="68">
                  <c:v>1290.1567010309273</c:v>
                </c:pt>
                <c:pt idx="69">
                  <c:v>1290.1567010309273</c:v>
                </c:pt>
                <c:pt idx="70">
                  <c:v>1290.1567010309273</c:v>
                </c:pt>
                <c:pt idx="71">
                  <c:v>1290.1567010309273</c:v>
                </c:pt>
                <c:pt idx="72">
                  <c:v>1290.1567010309273</c:v>
                </c:pt>
                <c:pt idx="73">
                  <c:v>1290.1567010309273</c:v>
                </c:pt>
                <c:pt idx="74">
                  <c:v>1290.1567010309273</c:v>
                </c:pt>
                <c:pt idx="75">
                  <c:v>1290.1567010309273</c:v>
                </c:pt>
                <c:pt idx="76">
                  <c:v>1290.1567010309273</c:v>
                </c:pt>
                <c:pt idx="77">
                  <c:v>1290.1567010309273</c:v>
                </c:pt>
                <c:pt idx="78">
                  <c:v>1290.1567010309273</c:v>
                </c:pt>
                <c:pt idx="79">
                  <c:v>1290.1567010309273</c:v>
                </c:pt>
                <c:pt idx="80">
                  <c:v>1290.1567010309273</c:v>
                </c:pt>
                <c:pt idx="81">
                  <c:v>1290.1567010309273</c:v>
                </c:pt>
                <c:pt idx="82">
                  <c:v>1290.1567010309273</c:v>
                </c:pt>
                <c:pt idx="83">
                  <c:v>1290.1567010309273</c:v>
                </c:pt>
                <c:pt idx="84">
                  <c:v>1290.1567010309273</c:v>
                </c:pt>
                <c:pt idx="85">
                  <c:v>1290.1567010309273</c:v>
                </c:pt>
                <c:pt idx="86">
                  <c:v>1290.1567010309273</c:v>
                </c:pt>
                <c:pt idx="87">
                  <c:v>1290.1567010309273</c:v>
                </c:pt>
                <c:pt idx="88">
                  <c:v>1290.1567010309273</c:v>
                </c:pt>
                <c:pt idx="89">
                  <c:v>1290.1567010309273</c:v>
                </c:pt>
                <c:pt idx="90">
                  <c:v>1290.1567010309273</c:v>
                </c:pt>
                <c:pt idx="91">
                  <c:v>1290.1567010309273</c:v>
                </c:pt>
                <c:pt idx="92">
                  <c:v>1290.1567010309273</c:v>
                </c:pt>
                <c:pt idx="93">
                  <c:v>1290.1567010309273</c:v>
                </c:pt>
                <c:pt idx="94">
                  <c:v>1290.1567010309273</c:v>
                </c:pt>
                <c:pt idx="95">
                  <c:v>1290.1567010309273</c:v>
                </c:pt>
                <c:pt idx="96">
                  <c:v>1290.1567010309273</c:v>
                </c:pt>
                <c:pt idx="97">
                  <c:v>1290.1567010309273</c:v>
                </c:pt>
                <c:pt idx="98">
                  <c:v>1290.1567010309273</c:v>
                </c:pt>
                <c:pt idx="99">
                  <c:v>1290.1567010309273</c:v>
                </c:pt>
                <c:pt idx="100">
                  <c:v>1290.1567010309273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21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ปัว'!$F$5:$F$104</c:f>
              <c:numCache>
                <c:ptCount val="100"/>
                <c:pt idx="0">
                  <c:v>1029.2610733896458</c:v>
                </c:pt>
                <c:pt idx="1">
                  <c:v>1029.2610733896458</c:v>
                </c:pt>
                <c:pt idx="2">
                  <c:v>1029.2610733896458</c:v>
                </c:pt>
                <c:pt idx="3">
                  <c:v>1029.2610733896458</c:v>
                </c:pt>
                <c:pt idx="4">
                  <c:v>1029.2610733896458</c:v>
                </c:pt>
                <c:pt idx="5">
                  <c:v>1029.2610733896458</c:v>
                </c:pt>
                <c:pt idx="6">
                  <c:v>1029.2610733896458</c:v>
                </c:pt>
                <c:pt idx="7">
                  <c:v>1029.2610733896458</c:v>
                </c:pt>
                <c:pt idx="8">
                  <c:v>1029.2610733896458</c:v>
                </c:pt>
                <c:pt idx="9">
                  <c:v>1029.2610733896458</c:v>
                </c:pt>
                <c:pt idx="10">
                  <c:v>1029.2610733896458</c:v>
                </c:pt>
                <c:pt idx="11">
                  <c:v>1029.2610733896458</c:v>
                </c:pt>
                <c:pt idx="12">
                  <c:v>1029.2610733896458</c:v>
                </c:pt>
                <c:pt idx="13">
                  <c:v>1029.2610733896458</c:v>
                </c:pt>
                <c:pt idx="14">
                  <c:v>1029.2610733896458</c:v>
                </c:pt>
                <c:pt idx="15">
                  <c:v>1029.2610733896458</c:v>
                </c:pt>
                <c:pt idx="16">
                  <c:v>1029.2610733896458</c:v>
                </c:pt>
                <c:pt idx="17">
                  <c:v>1029.2610733896458</c:v>
                </c:pt>
                <c:pt idx="18">
                  <c:v>1029.2610733896458</c:v>
                </c:pt>
                <c:pt idx="19">
                  <c:v>1029.2610733896458</c:v>
                </c:pt>
                <c:pt idx="20">
                  <c:v>1029.2610733896458</c:v>
                </c:pt>
                <c:pt idx="21">
                  <c:v>1029.2610733896458</c:v>
                </c:pt>
                <c:pt idx="22">
                  <c:v>1029.2610733896458</c:v>
                </c:pt>
                <c:pt idx="23">
                  <c:v>1029.2610733896458</c:v>
                </c:pt>
                <c:pt idx="24">
                  <c:v>1029.2610733896458</c:v>
                </c:pt>
                <c:pt idx="25">
                  <c:v>1029.2610733896458</c:v>
                </c:pt>
                <c:pt idx="26">
                  <c:v>1029.2610733896458</c:v>
                </c:pt>
                <c:pt idx="27">
                  <c:v>1029.2610733896458</c:v>
                </c:pt>
                <c:pt idx="28">
                  <c:v>1029.2610733896458</c:v>
                </c:pt>
                <c:pt idx="29">
                  <c:v>1029.2610733896458</c:v>
                </c:pt>
                <c:pt idx="30">
                  <c:v>1029.2610733896458</c:v>
                </c:pt>
                <c:pt idx="31">
                  <c:v>1029.2610733896458</c:v>
                </c:pt>
                <c:pt idx="32">
                  <c:v>1029.2610733896458</c:v>
                </c:pt>
                <c:pt idx="33">
                  <c:v>1029.2610733896458</c:v>
                </c:pt>
                <c:pt idx="34">
                  <c:v>1029.2610733896458</c:v>
                </c:pt>
                <c:pt idx="35">
                  <c:v>1029.2610733896458</c:v>
                </c:pt>
                <c:pt idx="36">
                  <c:v>1029.2610733896458</c:v>
                </c:pt>
                <c:pt idx="37">
                  <c:v>1029.2610733896458</c:v>
                </c:pt>
                <c:pt idx="38">
                  <c:v>1029.2610733896458</c:v>
                </c:pt>
                <c:pt idx="39">
                  <c:v>1029.2610733896458</c:v>
                </c:pt>
                <c:pt idx="40">
                  <c:v>1029.2610733896458</c:v>
                </c:pt>
                <c:pt idx="41">
                  <c:v>1029.2610733896458</c:v>
                </c:pt>
                <c:pt idx="42">
                  <c:v>1029.2610733896458</c:v>
                </c:pt>
                <c:pt idx="43">
                  <c:v>1029.2610733896458</c:v>
                </c:pt>
                <c:pt idx="44">
                  <c:v>1029.2610733896458</c:v>
                </c:pt>
                <c:pt idx="45">
                  <c:v>1029.2610733896458</c:v>
                </c:pt>
                <c:pt idx="46">
                  <c:v>1029.2610733896458</c:v>
                </c:pt>
                <c:pt idx="47">
                  <c:v>1029.2610733896458</c:v>
                </c:pt>
                <c:pt idx="48">
                  <c:v>1029.2610733896458</c:v>
                </c:pt>
                <c:pt idx="49">
                  <c:v>1029.2610733896458</c:v>
                </c:pt>
                <c:pt idx="50">
                  <c:v>1029.2610733896458</c:v>
                </c:pt>
                <c:pt idx="51">
                  <c:v>1029.2610733896458</c:v>
                </c:pt>
                <c:pt idx="52">
                  <c:v>1029.2610733896458</c:v>
                </c:pt>
                <c:pt idx="53">
                  <c:v>1029.2610733896458</c:v>
                </c:pt>
                <c:pt idx="54">
                  <c:v>1029.2610733896458</c:v>
                </c:pt>
                <c:pt idx="55">
                  <c:v>1029.2610733896458</c:v>
                </c:pt>
                <c:pt idx="56">
                  <c:v>1029.2610733896458</c:v>
                </c:pt>
                <c:pt idx="57">
                  <c:v>1029.2610733896458</c:v>
                </c:pt>
                <c:pt idx="58">
                  <c:v>1029.2610733896458</c:v>
                </c:pt>
                <c:pt idx="59">
                  <c:v>1029.2610733896458</c:v>
                </c:pt>
                <c:pt idx="60">
                  <c:v>1029.2610733896458</c:v>
                </c:pt>
                <c:pt idx="61">
                  <c:v>1029.2610733896458</c:v>
                </c:pt>
                <c:pt idx="62">
                  <c:v>1029.2610733896458</c:v>
                </c:pt>
                <c:pt idx="63">
                  <c:v>1029.2610733896458</c:v>
                </c:pt>
                <c:pt idx="64">
                  <c:v>1029.2610733896458</c:v>
                </c:pt>
                <c:pt idx="65">
                  <c:v>1029.2610733896458</c:v>
                </c:pt>
                <c:pt idx="66">
                  <c:v>1029.2610733896458</c:v>
                </c:pt>
                <c:pt idx="67">
                  <c:v>1029.2610733896458</c:v>
                </c:pt>
                <c:pt idx="68">
                  <c:v>1029.2610733896458</c:v>
                </c:pt>
                <c:pt idx="69">
                  <c:v>1029.2610733896458</c:v>
                </c:pt>
                <c:pt idx="70">
                  <c:v>1029.2610733896458</c:v>
                </c:pt>
                <c:pt idx="71">
                  <c:v>1029.2610733896458</c:v>
                </c:pt>
                <c:pt idx="72">
                  <c:v>1029.2610733896458</c:v>
                </c:pt>
                <c:pt idx="73">
                  <c:v>1029.2610733896458</c:v>
                </c:pt>
                <c:pt idx="74">
                  <c:v>1029.2610733896458</c:v>
                </c:pt>
                <c:pt idx="75">
                  <c:v>1029.2610733896458</c:v>
                </c:pt>
                <c:pt idx="76">
                  <c:v>1029.2610733896458</c:v>
                </c:pt>
                <c:pt idx="77">
                  <c:v>1029.2610733896458</c:v>
                </c:pt>
                <c:pt idx="78">
                  <c:v>1029.2610733896458</c:v>
                </c:pt>
                <c:pt idx="79">
                  <c:v>1029.2610733896458</c:v>
                </c:pt>
                <c:pt idx="80">
                  <c:v>1029.2610733896458</c:v>
                </c:pt>
                <c:pt idx="81">
                  <c:v>1029.2610733896458</c:v>
                </c:pt>
                <c:pt idx="82">
                  <c:v>1029.2610733896458</c:v>
                </c:pt>
                <c:pt idx="83">
                  <c:v>1029.2610733896458</c:v>
                </c:pt>
                <c:pt idx="84">
                  <c:v>1029.2610733896458</c:v>
                </c:pt>
                <c:pt idx="85">
                  <c:v>1029.2610733896458</c:v>
                </c:pt>
                <c:pt idx="86">
                  <c:v>1029.2610733896458</c:v>
                </c:pt>
                <c:pt idx="87">
                  <c:v>1029.2610733896458</c:v>
                </c:pt>
                <c:pt idx="88">
                  <c:v>1029.2610733896458</c:v>
                </c:pt>
                <c:pt idx="89">
                  <c:v>1029.2610733896458</c:v>
                </c:pt>
                <c:pt idx="90">
                  <c:v>1029.2610733896458</c:v>
                </c:pt>
                <c:pt idx="91">
                  <c:v>1029.2610733896458</c:v>
                </c:pt>
                <c:pt idx="92">
                  <c:v>1029.2610733896458</c:v>
                </c:pt>
                <c:pt idx="93">
                  <c:v>1029.2610733896458</c:v>
                </c:pt>
                <c:pt idx="94">
                  <c:v>1029.2610733896458</c:v>
                </c:pt>
                <c:pt idx="95">
                  <c:v>1029.2610733896458</c:v>
                </c:pt>
                <c:pt idx="96">
                  <c:v>1029.2610733896458</c:v>
                </c:pt>
                <c:pt idx="97">
                  <c:v>1029.2610733896458</c:v>
                </c:pt>
                <c:pt idx="98">
                  <c:v>1029.2610733896458</c:v>
                </c:pt>
                <c:pt idx="99">
                  <c:v>1029.2610733896458</c:v>
                </c:pt>
              </c:numCache>
            </c:numRef>
          </c:cat>
          <c:val>
            <c:numRef>
              <c:f>'std. - ปัว'!$H$5:$H$105</c:f>
              <c:numCache>
                <c:ptCount val="101"/>
                <c:pt idx="0">
                  <c:v>1551.0523286722087</c:v>
                </c:pt>
                <c:pt idx="1">
                  <c:v>1551.0523286722087</c:v>
                </c:pt>
                <c:pt idx="2">
                  <c:v>1551.0523286722087</c:v>
                </c:pt>
                <c:pt idx="3">
                  <c:v>1551.0523286722087</c:v>
                </c:pt>
                <c:pt idx="4">
                  <c:v>1551.0523286722087</c:v>
                </c:pt>
                <c:pt idx="5">
                  <c:v>1551.0523286722087</c:v>
                </c:pt>
                <c:pt idx="6">
                  <c:v>1551.0523286722087</c:v>
                </c:pt>
                <c:pt idx="7">
                  <c:v>1551.0523286722087</c:v>
                </c:pt>
                <c:pt idx="8">
                  <c:v>1551.0523286722087</c:v>
                </c:pt>
                <c:pt idx="9">
                  <c:v>1551.0523286722087</c:v>
                </c:pt>
                <c:pt idx="10">
                  <c:v>1551.0523286722087</c:v>
                </c:pt>
                <c:pt idx="11">
                  <c:v>1551.0523286722087</c:v>
                </c:pt>
                <c:pt idx="12">
                  <c:v>1551.0523286722087</c:v>
                </c:pt>
                <c:pt idx="13">
                  <c:v>1551.0523286722087</c:v>
                </c:pt>
                <c:pt idx="14">
                  <c:v>1551.0523286722087</c:v>
                </c:pt>
                <c:pt idx="15">
                  <c:v>1551.0523286722087</c:v>
                </c:pt>
                <c:pt idx="16">
                  <c:v>1551.0523286722087</c:v>
                </c:pt>
                <c:pt idx="17">
                  <c:v>1551.0523286722087</c:v>
                </c:pt>
                <c:pt idx="18">
                  <c:v>1551.0523286722087</c:v>
                </c:pt>
                <c:pt idx="19">
                  <c:v>1551.0523286722087</c:v>
                </c:pt>
                <c:pt idx="20">
                  <c:v>1551.0523286722087</c:v>
                </c:pt>
                <c:pt idx="21">
                  <c:v>1551.0523286722087</c:v>
                </c:pt>
                <c:pt idx="22">
                  <c:v>1551.0523286722087</c:v>
                </c:pt>
                <c:pt idx="23">
                  <c:v>1551.0523286722087</c:v>
                </c:pt>
                <c:pt idx="24">
                  <c:v>1551.0523286722087</c:v>
                </c:pt>
                <c:pt idx="25">
                  <c:v>1551.0523286722087</c:v>
                </c:pt>
                <c:pt idx="26">
                  <c:v>1551.0523286722087</c:v>
                </c:pt>
                <c:pt idx="27">
                  <c:v>1551.0523286722087</c:v>
                </c:pt>
                <c:pt idx="28">
                  <c:v>1551.0523286722087</c:v>
                </c:pt>
                <c:pt idx="29">
                  <c:v>1551.0523286722087</c:v>
                </c:pt>
                <c:pt idx="30">
                  <c:v>1551.0523286722087</c:v>
                </c:pt>
                <c:pt idx="31">
                  <c:v>1551.0523286722087</c:v>
                </c:pt>
                <c:pt idx="32">
                  <c:v>1551.0523286722087</c:v>
                </c:pt>
                <c:pt idx="33">
                  <c:v>1551.0523286722087</c:v>
                </c:pt>
                <c:pt idx="34">
                  <c:v>1551.0523286722087</c:v>
                </c:pt>
                <c:pt idx="35">
                  <c:v>1551.0523286722087</c:v>
                </c:pt>
                <c:pt idx="36">
                  <c:v>1551.0523286722087</c:v>
                </c:pt>
                <c:pt idx="37">
                  <c:v>1551.0523286722087</c:v>
                </c:pt>
                <c:pt idx="38">
                  <c:v>1551.0523286722087</c:v>
                </c:pt>
                <c:pt idx="39">
                  <c:v>1551.0523286722087</c:v>
                </c:pt>
                <c:pt idx="40">
                  <c:v>1551.0523286722087</c:v>
                </c:pt>
                <c:pt idx="41">
                  <c:v>1551.0523286722087</c:v>
                </c:pt>
                <c:pt idx="42">
                  <c:v>1551.0523286722087</c:v>
                </c:pt>
                <c:pt idx="43">
                  <c:v>1551.0523286722087</c:v>
                </c:pt>
                <c:pt idx="44">
                  <c:v>1551.0523286722087</c:v>
                </c:pt>
                <c:pt idx="45">
                  <c:v>1551.0523286722087</c:v>
                </c:pt>
                <c:pt idx="46">
                  <c:v>1551.0523286722087</c:v>
                </c:pt>
                <c:pt idx="47">
                  <c:v>1551.0523286722087</c:v>
                </c:pt>
                <c:pt idx="48">
                  <c:v>1551.0523286722087</c:v>
                </c:pt>
                <c:pt idx="49">
                  <c:v>1551.0523286722087</c:v>
                </c:pt>
                <c:pt idx="50">
                  <c:v>1551.0523286722087</c:v>
                </c:pt>
                <c:pt idx="51">
                  <c:v>1551.0523286722087</c:v>
                </c:pt>
                <c:pt idx="52">
                  <c:v>1551.0523286722087</c:v>
                </c:pt>
                <c:pt idx="53">
                  <c:v>1551.0523286722087</c:v>
                </c:pt>
                <c:pt idx="54">
                  <c:v>1551.0523286722087</c:v>
                </c:pt>
                <c:pt idx="55">
                  <c:v>1551.0523286722087</c:v>
                </c:pt>
                <c:pt idx="56">
                  <c:v>1551.0523286722087</c:v>
                </c:pt>
                <c:pt idx="57">
                  <c:v>1551.0523286722087</c:v>
                </c:pt>
                <c:pt idx="58">
                  <c:v>1551.0523286722087</c:v>
                </c:pt>
                <c:pt idx="59">
                  <c:v>1551.0523286722087</c:v>
                </c:pt>
                <c:pt idx="60">
                  <c:v>1551.0523286722087</c:v>
                </c:pt>
                <c:pt idx="61">
                  <c:v>1551.0523286722087</c:v>
                </c:pt>
                <c:pt idx="62">
                  <c:v>1551.0523286722087</c:v>
                </c:pt>
                <c:pt idx="63">
                  <c:v>1551.0523286722087</c:v>
                </c:pt>
                <c:pt idx="64">
                  <c:v>1551.0523286722087</c:v>
                </c:pt>
                <c:pt idx="65">
                  <c:v>1551.0523286722087</c:v>
                </c:pt>
                <c:pt idx="66">
                  <c:v>1551.0523286722087</c:v>
                </c:pt>
                <c:pt idx="67">
                  <c:v>1551.0523286722087</c:v>
                </c:pt>
                <c:pt idx="68">
                  <c:v>1551.0523286722087</c:v>
                </c:pt>
                <c:pt idx="69">
                  <c:v>1551.0523286722087</c:v>
                </c:pt>
                <c:pt idx="70">
                  <c:v>1551.0523286722087</c:v>
                </c:pt>
                <c:pt idx="71">
                  <c:v>1551.0523286722087</c:v>
                </c:pt>
                <c:pt idx="72">
                  <c:v>1551.0523286722087</c:v>
                </c:pt>
                <c:pt idx="73">
                  <c:v>1551.0523286722087</c:v>
                </c:pt>
                <c:pt idx="74">
                  <c:v>1551.0523286722087</c:v>
                </c:pt>
                <c:pt idx="75">
                  <c:v>1551.0523286722087</c:v>
                </c:pt>
                <c:pt idx="76">
                  <c:v>1551.0523286722087</c:v>
                </c:pt>
                <c:pt idx="77">
                  <c:v>1551.0523286722087</c:v>
                </c:pt>
                <c:pt idx="78">
                  <c:v>1551.0523286722087</c:v>
                </c:pt>
                <c:pt idx="79">
                  <c:v>1551.0523286722087</c:v>
                </c:pt>
                <c:pt idx="80">
                  <c:v>1551.0523286722087</c:v>
                </c:pt>
                <c:pt idx="81">
                  <c:v>1551.0523286722087</c:v>
                </c:pt>
                <c:pt idx="82">
                  <c:v>1551.0523286722087</c:v>
                </c:pt>
                <c:pt idx="83">
                  <c:v>1551.0523286722087</c:v>
                </c:pt>
                <c:pt idx="84">
                  <c:v>1551.0523286722087</c:v>
                </c:pt>
                <c:pt idx="85">
                  <c:v>1551.0523286722087</c:v>
                </c:pt>
                <c:pt idx="86">
                  <c:v>1551.0523286722087</c:v>
                </c:pt>
                <c:pt idx="87">
                  <c:v>1551.0523286722087</c:v>
                </c:pt>
                <c:pt idx="88">
                  <c:v>1551.0523286722087</c:v>
                </c:pt>
                <c:pt idx="89">
                  <c:v>1551.0523286722087</c:v>
                </c:pt>
                <c:pt idx="90">
                  <c:v>1551.0523286722087</c:v>
                </c:pt>
                <c:pt idx="91">
                  <c:v>1551.0523286722087</c:v>
                </c:pt>
                <c:pt idx="92">
                  <c:v>1551.0523286722087</c:v>
                </c:pt>
                <c:pt idx="93">
                  <c:v>1551.0523286722087</c:v>
                </c:pt>
                <c:pt idx="94">
                  <c:v>1551.0523286722087</c:v>
                </c:pt>
                <c:pt idx="95">
                  <c:v>1551.0523286722087</c:v>
                </c:pt>
                <c:pt idx="96">
                  <c:v>1551.0523286722087</c:v>
                </c:pt>
                <c:pt idx="97">
                  <c:v>1551.0523286722087</c:v>
                </c:pt>
                <c:pt idx="98">
                  <c:v>1551.0523286722087</c:v>
                </c:pt>
                <c:pt idx="99">
                  <c:v>1551.0523286722087</c:v>
                </c:pt>
                <c:pt idx="100">
                  <c:v>1551.0523286722087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15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ปัว'!$F$5:$F$104</c:f>
              <c:numCache>
                <c:ptCount val="100"/>
                <c:pt idx="0">
                  <c:v>1029.2610733896458</c:v>
                </c:pt>
                <c:pt idx="1">
                  <c:v>1029.2610733896458</c:v>
                </c:pt>
                <c:pt idx="2">
                  <c:v>1029.2610733896458</c:v>
                </c:pt>
                <c:pt idx="3">
                  <c:v>1029.2610733896458</c:v>
                </c:pt>
                <c:pt idx="4">
                  <c:v>1029.2610733896458</c:v>
                </c:pt>
                <c:pt idx="5">
                  <c:v>1029.2610733896458</c:v>
                </c:pt>
                <c:pt idx="6">
                  <c:v>1029.2610733896458</c:v>
                </c:pt>
                <c:pt idx="7">
                  <c:v>1029.2610733896458</c:v>
                </c:pt>
                <c:pt idx="8">
                  <c:v>1029.2610733896458</c:v>
                </c:pt>
                <c:pt idx="9">
                  <c:v>1029.2610733896458</c:v>
                </c:pt>
                <c:pt idx="10">
                  <c:v>1029.2610733896458</c:v>
                </c:pt>
                <c:pt idx="11">
                  <c:v>1029.2610733896458</c:v>
                </c:pt>
                <c:pt idx="12">
                  <c:v>1029.2610733896458</c:v>
                </c:pt>
                <c:pt idx="13">
                  <c:v>1029.2610733896458</c:v>
                </c:pt>
                <c:pt idx="14">
                  <c:v>1029.2610733896458</c:v>
                </c:pt>
                <c:pt idx="15">
                  <c:v>1029.2610733896458</c:v>
                </c:pt>
                <c:pt idx="16">
                  <c:v>1029.2610733896458</c:v>
                </c:pt>
                <c:pt idx="17">
                  <c:v>1029.2610733896458</c:v>
                </c:pt>
                <c:pt idx="18">
                  <c:v>1029.2610733896458</c:v>
                </c:pt>
                <c:pt idx="19">
                  <c:v>1029.2610733896458</c:v>
                </c:pt>
                <c:pt idx="20">
                  <c:v>1029.2610733896458</c:v>
                </c:pt>
                <c:pt idx="21">
                  <c:v>1029.2610733896458</c:v>
                </c:pt>
                <c:pt idx="22">
                  <c:v>1029.2610733896458</c:v>
                </c:pt>
                <c:pt idx="23">
                  <c:v>1029.2610733896458</c:v>
                </c:pt>
                <c:pt idx="24">
                  <c:v>1029.2610733896458</c:v>
                </c:pt>
                <c:pt idx="25">
                  <c:v>1029.2610733896458</c:v>
                </c:pt>
                <c:pt idx="26">
                  <c:v>1029.2610733896458</c:v>
                </c:pt>
                <c:pt idx="27">
                  <c:v>1029.2610733896458</c:v>
                </c:pt>
                <c:pt idx="28">
                  <c:v>1029.2610733896458</c:v>
                </c:pt>
                <c:pt idx="29">
                  <c:v>1029.2610733896458</c:v>
                </c:pt>
                <c:pt idx="30">
                  <c:v>1029.2610733896458</c:v>
                </c:pt>
                <c:pt idx="31">
                  <c:v>1029.2610733896458</c:v>
                </c:pt>
                <c:pt idx="32">
                  <c:v>1029.2610733896458</c:v>
                </c:pt>
                <c:pt idx="33">
                  <c:v>1029.2610733896458</c:v>
                </c:pt>
                <c:pt idx="34">
                  <c:v>1029.2610733896458</c:v>
                </c:pt>
                <c:pt idx="35">
                  <c:v>1029.2610733896458</c:v>
                </c:pt>
                <c:pt idx="36">
                  <c:v>1029.2610733896458</c:v>
                </c:pt>
                <c:pt idx="37">
                  <c:v>1029.2610733896458</c:v>
                </c:pt>
                <c:pt idx="38">
                  <c:v>1029.2610733896458</c:v>
                </c:pt>
                <c:pt idx="39">
                  <c:v>1029.2610733896458</c:v>
                </c:pt>
                <c:pt idx="40">
                  <c:v>1029.2610733896458</c:v>
                </c:pt>
                <c:pt idx="41">
                  <c:v>1029.2610733896458</c:v>
                </c:pt>
                <c:pt idx="42">
                  <c:v>1029.2610733896458</c:v>
                </c:pt>
                <c:pt idx="43">
                  <c:v>1029.2610733896458</c:v>
                </c:pt>
                <c:pt idx="44">
                  <c:v>1029.2610733896458</c:v>
                </c:pt>
                <c:pt idx="45">
                  <c:v>1029.2610733896458</c:v>
                </c:pt>
                <c:pt idx="46">
                  <c:v>1029.2610733896458</c:v>
                </c:pt>
                <c:pt idx="47">
                  <c:v>1029.2610733896458</c:v>
                </c:pt>
                <c:pt idx="48">
                  <c:v>1029.2610733896458</c:v>
                </c:pt>
                <c:pt idx="49">
                  <c:v>1029.2610733896458</c:v>
                </c:pt>
                <c:pt idx="50">
                  <c:v>1029.2610733896458</c:v>
                </c:pt>
                <c:pt idx="51">
                  <c:v>1029.2610733896458</c:v>
                </c:pt>
                <c:pt idx="52">
                  <c:v>1029.2610733896458</c:v>
                </c:pt>
                <c:pt idx="53">
                  <c:v>1029.2610733896458</c:v>
                </c:pt>
                <c:pt idx="54">
                  <c:v>1029.2610733896458</c:v>
                </c:pt>
                <c:pt idx="55">
                  <c:v>1029.2610733896458</c:v>
                </c:pt>
                <c:pt idx="56">
                  <c:v>1029.2610733896458</c:v>
                </c:pt>
                <c:pt idx="57">
                  <c:v>1029.2610733896458</c:v>
                </c:pt>
                <c:pt idx="58">
                  <c:v>1029.2610733896458</c:v>
                </c:pt>
                <c:pt idx="59">
                  <c:v>1029.2610733896458</c:v>
                </c:pt>
                <c:pt idx="60">
                  <c:v>1029.2610733896458</c:v>
                </c:pt>
                <c:pt idx="61">
                  <c:v>1029.2610733896458</c:v>
                </c:pt>
                <c:pt idx="62">
                  <c:v>1029.2610733896458</c:v>
                </c:pt>
                <c:pt idx="63">
                  <c:v>1029.2610733896458</c:v>
                </c:pt>
                <c:pt idx="64">
                  <c:v>1029.2610733896458</c:v>
                </c:pt>
                <c:pt idx="65">
                  <c:v>1029.2610733896458</c:v>
                </c:pt>
                <c:pt idx="66">
                  <c:v>1029.2610733896458</c:v>
                </c:pt>
                <c:pt idx="67">
                  <c:v>1029.2610733896458</c:v>
                </c:pt>
                <c:pt idx="68">
                  <c:v>1029.2610733896458</c:v>
                </c:pt>
                <c:pt idx="69">
                  <c:v>1029.2610733896458</c:v>
                </c:pt>
                <c:pt idx="70">
                  <c:v>1029.2610733896458</c:v>
                </c:pt>
                <c:pt idx="71">
                  <c:v>1029.2610733896458</c:v>
                </c:pt>
                <c:pt idx="72">
                  <c:v>1029.2610733896458</c:v>
                </c:pt>
                <c:pt idx="73">
                  <c:v>1029.2610733896458</c:v>
                </c:pt>
                <c:pt idx="74">
                  <c:v>1029.2610733896458</c:v>
                </c:pt>
                <c:pt idx="75">
                  <c:v>1029.2610733896458</c:v>
                </c:pt>
                <c:pt idx="76">
                  <c:v>1029.2610733896458</c:v>
                </c:pt>
                <c:pt idx="77">
                  <c:v>1029.2610733896458</c:v>
                </c:pt>
                <c:pt idx="78">
                  <c:v>1029.2610733896458</c:v>
                </c:pt>
                <c:pt idx="79">
                  <c:v>1029.2610733896458</c:v>
                </c:pt>
                <c:pt idx="80">
                  <c:v>1029.2610733896458</c:v>
                </c:pt>
                <c:pt idx="81">
                  <c:v>1029.2610733896458</c:v>
                </c:pt>
                <c:pt idx="82">
                  <c:v>1029.2610733896458</c:v>
                </c:pt>
                <c:pt idx="83">
                  <c:v>1029.2610733896458</c:v>
                </c:pt>
                <c:pt idx="84">
                  <c:v>1029.2610733896458</c:v>
                </c:pt>
                <c:pt idx="85">
                  <c:v>1029.2610733896458</c:v>
                </c:pt>
                <c:pt idx="86">
                  <c:v>1029.2610733896458</c:v>
                </c:pt>
                <c:pt idx="87">
                  <c:v>1029.2610733896458</c:v>
                </c:pt>
                <c:pt idx="88">
                  <c:v>1029.2610733896458</c:v>
                </c:pt>
                <c:pt idx="89">
                  <c:v>1029.2610733896458</c:v>
                </c:pt>
                <c:pt idx="90">
                  <c:v>1029.2610733896458</c:v>
                </c:pt>
                <c:pt idx="91">
                  <c:v>1029.2610733896458</c:v>
                </c:pt>
                <c:pt idx="92">
                  <c:v>1029.2610733896458</c:v>
                </c:pt>
                <c:pt idx="93">
                  <c:v>1029.2610733896458</c:v>
                </c:pt>
                <c:pt idx="94">
                  <c:v>1029.2610733896458</c:v>
                </c:pt>
                <c:pt idx="95">
                  <c:v>1029.2610733896458</c:v>
                </c:pt>
                <c:pt idx="96">
                  <c:v>1029.2610733896458</c:v>
                </c:pt>
                <c:pt idx="97">
                  <c:v>1029.2610733896458</c:v>
                </c:pt>
                <c:pt idx="98">
                  <c:v>1029.2610733896458</c:v>
                </c:pt>
                <c:pt idx="99">
                  <c:v>1029.2610733896458</c:v>
                </c:pt>
              </c:numCache>
            </c:numRef>
          </c:cat>
          <c:val>
            <c:numRef>
              <c:f>'std. - ปัว'!$F$5:$F$105</c:f>
              <c:numCache>
                <c:ptCount val="101"/>
                <c:pt idx="0">
                  <c:v>1029.2610733896458</c:v>
                </c:pt>
                <c:pt idx="1">
                  <c:v>1029.2610733896458</c:v>
                </c:pt>
                <c:pt idx="2">
                  <c:v>1029.2610733896458</c:v>
                </c:pt>
                <c:pt idx="3">
                  <c:v>1029.2610733896458</c:v>
                </c:pt>
                <c:pt idx="4">
                  <c:v>1029.2610733896458</c:v>
                </c:pt>
                <c:pt idx="5">
                  <c:v>1029.2610733896458</c:v>
                </c:pt>
                <c:pt idx="6">
                  <c:v>1029.2610733896458</c:v>
                </c:pt>
                <c:pt idx="7">
                  <c:v>1029.2610733896458</c:v>
                </c:pt>
                <c:pt idx="8">
                  <c:v>1029.2610733896458</c:v>
                </c:pt>
                <c:pt idx="9">
                  <c:v>1029.2610733896458</c:v>
                </c:pt>
                <c:pt idx="10">
                  <c:v>1029.2610733896458</c:v>
                </c:pt>
                <c:pt idx="11">
                  <c:v>1029.2610733896458</c:v>
                </c:pt>
                <c:pt idx="12">
                  <c:v>1029.2610733896458</c:v>
                </c:pt>
                <c:pt idx="13">
                  <c:v>1029.2610733896458</c:v>
                </c:pt>
                <c:pt idx="14">
                  <c:v>1029.2610733896458</c:v>
                </c:pt>
                <c:pt idx="15">
                  <c:v>1029.2610733896458</c:v>
                </c:pt>
                <c:pt idx="16">
                  <c:v>1029.2610733896458</c:v>
                </c:pt>
                <c:pt idx="17">
                  <c:v>1029.2610733896458</c:v>
                </c:pt>
                <c:pt idx="18">
                  <c:v>1029.2610733896458</c:v>
                </c:pt>
                <c:pt idx="19">
                  <c:v>1029.2610733896458</c:v>
                </c:pt>
                <c:pt idx="20">
                  <c:v>1029.2610733896458</c:v>
                </c:pt>
                <c:pt idx="21">
                  <c:v>1029.2610733896458</c:v>
                </c:pt>
                <c:pt idx="22">
                  <c:v>1029.2610733896458</c:v>
                </c:pt>
                <c:pt idx="23">
                  <c:v>1029.2610733896458</c:v>
                </c:pt>
                <c:pt idx="24">
                  <c:v>1029.2610733896458</c:v>
                </c:pt>
                <c:pt idx="25">
                  <c:v>1029.2610733896458</c:v>
                </c:pt>
                <c:pt idx="26">
                  <c:v>1029.2610733896458</c:v>
                </c:pt>
                <c:pt idx="27">
                  <c:v>1029.2610733896458</c:v>
                </c:pt>
                <c:pt idx="28">
                  <c:v>1029.2610733896458</c:v>
                </c:pt>
                <c:pt idx="29">
                  <c:v>1029.2610733896458</c:v>
                </c:pt>
                <c:pt idx="30">
                  <c:v>1029.2610733896458</c:v>
                </c:pt>
                <c:pt idx="31">
                  <c:v>1029.2610733896458</c:v>
                </c:pt>
                <c:pt idx="32">
                  <c:v>1029.2610733896458</c:v>
                </c:pt>
                <c:pt idx="33">
                  <c:v>1029.2610733896458</c:v>
                </c:pt>
                <c:pt idx="34">
                  <c:v>1029.2610733896458</c:v>
                </c:pt>
                <c:pt idx="35">
                  <c:v>1029.2610733896458</c:v>
                </c:pt>
                <c:pt idx="36">
                  <c:v>1029.2610733896458</c:v>
                </c:pt>
                <c:pt idx="37">
                  <c:v>1029.2610733896458</c:v>
                </c:pt>
                <c:pt idx="38">
                  <c:v>1029.2610733896458</c:v>
                </c:pt>
                <c:pt idx="39">
                  <c:v>1029.2610733896458</c:v>
                </c:pt>
                <c:pt idx="40">
                  <c:v>1029.2610733896458</c:v>
                </c:pt>
                <c:pt idx="41">
                  <c:v>1029.2610733896458</c:v>
                </c:pt>
                <c:pt idx="42">
                  <c:v>1029.2610733896458</c:v>
                </c:pt>
                <c:pt idx="43">
                  <c:v>1029.2610733896458</c:v>
                </c:pt>
                <c:pt idx="44">
                  <c:v>1029.2610733896458</c:v>
                </c:pt>
                <c:pt idx="45">
                  <c:v>1029.2610733896458</c:v>
                </c:pt>
                <c:pt idx="46">
                  <c:v>1029.2610733896458</c:v>
                </c:pt>
                <c:pt idx="47">
                  <c:v>1029.2610733896458</c:v>
                </c:pt>
                <c:pt idx="48">
                  <c:v>1029.2610733896458</c:v>
                </c:pt>
                <c:pt idx="49">
                  <c:v>1029.2610733896458</c:v>
                </c:pt>
                <c:pt idx="50">
                  <c:v>1029.2610733896458</c:v>
                </c:pt>
                <c:pt idx="51">
                  <c:v>1029.2610733896458</c:v>
                </c:pt>
                <c:pt idx="52">
                  <c:v>1029.2610733896458</c:v>
                </c:pt>
                <c:pt idx="53">
                  <c:v>1029.2610733896458</c:v>
                </c:pt>
                <c:pt idx="54">
                  <c:v>1029.2610733896458</c:v>
                </c:pt>
                <c:pt idx="55">
                  <c:v>1029.2610733896458</c:v>
                </c:pt>
                <c:pt idx="56">
                  <c:v>1029.2610733896458</c:v>
                </c:pt>
                <c:pt idx="57">
                  <c:v>1029.2610733896458</c:v>
                </c:pt>
                <c:pt idx="58">
                  <c:v>1029.2610733896458</c:v>
                </c:pt>
                <c:pt idx="59">
                  <c:v>1029.2610733896458</c:v>
                </c:pt>
                <c:pt idx="60">
                  <c:v>1029.2610733896458</c:v>
                </c:pt>
                <c:pt idx="61">
                  <c:v>1029.2610733896458</c:v>
                </c:pt>
                <c:pt idx="62">
                  <c:v>1029.2610733896458</c:v>
                </c:pt>
                <c:pt idx="63">
                  <c:v>1029.2610733896458</c:v>
                </c:pt>
                <c:pt idx="64">
                  <c:v>1029.2610733896458</c:v>
                </c:pt>
                <c:pt idx="65">
                  <c:v>1029.2610733896458</c:v>
                </c:pt>
                <c:pt idx="66">
                  <c:v>1029.2610733896458</c:v>
                </c:pt>
                <c:pt idx="67">
                  <c:v>1029.2610733896458</c:v>
                </c:pt>
                <c:pt idx="68">
                  <c:v>1029.2610733896458</c:v>
                </c:pt>
                <c:pt idx="69">
                  <c:v>1029.2610733896458</c:v>
                </c:pt>
                <c:pt idx="70">
                  <c:v>1029.2610733896458</c:v>
                </c:pt>
                <c:pt idx="71">
                  <c:v>1029.2610733896458</c:v>
                </c:pt>
                <c:pt idx="72">
                  <c:v>1029.2610733896458</c:v>
                </c:pt>
                <c:pt idx="73">
                  <c:v>1029.2610733896458</c:v>
                </c:pt>
                <c:pt idx="74">
                  <c:v>1029.2610733896458</c:v>
                </c:pt>
                <c:pt idx="75">
                  <c:v>1029.2610733896458</c:v>
                </c:pt>
                <c:pt idx="76">
                  <c:v>1029.2610733896458</c:v>
                </c:pt>
                <c:pt idx="77">
                  <c:v>1029.2610733896458</c:v>
                </c:pt>
                <c:pt idx="78">
                  <c:v>1029.2610733896458</c:v>
                </c:pt>
                <c:pt idx="79">
                  <c:v>1029.2610733896458</c:v>
                </c:pt>
                <c:pt idx="80">
                  <c:v>1029.2610733896458</c:v>
                </c:pt>
                <c:pt idx="81">
                  <c:v>1029.2610733896458</c:v>
                </c:pt>
                <c:pt idx="82">
                  <c:v>1029.2610733896458</c:v>
                </c:pt>
                <c:pt idx="83">
                  <c:v>1029.2610733896458</c:v>
                </c:pt>
                <c:pt idx="84">
                  <c:v>1029.2610733896458</c:v>
                </c:pt>
                <c:pt idx="85">
                  <c:v>1029.2610733896458</c:v>
                </c:pt>
                <c:pt idx="86">
                  <c:v>1029.2610733896458</c:v>
                </c:pt>
                <c:pt idx="87">
                  <c:v>1029.2610733896458</c:v>
                </c:pt>
                <c:pt idx="88">
                  <c:v>1029.2610733896458</c:v>
                </c:pt>
                <c:pt idx="89">
                  <c:v>1029.2610733896458</c:v>
                </c:pt>
                <c:pt idx="90">
                  <c:v>1029.2610733896458</c:v>
                </c:pt>
                <c:pt idx="91">
                  <c:v>1029.2610733896458</c:v>
                </c:pt>
                <c:pt idx="92">
                  <c:v>1029.2610733896458</c:v>
                </c:pt>
                <c:pt idx="93">
                  <c:v>1029.2610733896458</c:v>
                </c:pt>
                <c:pt idx="94">
                  <c:v>1029.2610733896458</c:v>
                </c:pt>
                <c:pt idx="95">
                  <c:v>1029.2610733896458</c:v>
                </c:pt>
                <c:pt idx="96">
                  <c:v>1029.2610733896458</c:v>
                </c:pt>
                <c:pt idx="97">
                  <c:v>1029.2610733896458</c:v>
                </c:pt>
                <c:pt idx="98">
                  <c:v>1029.2610733896458</c:v>
                </c:pt>
                <c:pt idx="99">
                  <c:v>1029.2610733896458</c:v>
                </c:pt>
                <c:pt idx="100">
                  <c:v>1029.2610733896458</c:v>
                </c:pt>
              </c:numCache>
            </c:numRef>
          </c:val>
          <c:smooth val="0"/>
        </c:ser>
        <c:axId val="10633468"/>
        <c:axId val="28592349"/>
      </c:lineChart>
      <c:catAx>
        <c:axId val="10633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28592349"/>
        <c:crossesAt val="0"/>
        <c:auto val="1"/>
        <c:lblOffset val="100"/>
        <c:tickLblSkip val="3"/>
        <c:noMultiLvlLbl val="0"/>
      </c:catAx>
      <c:valAx>
        <c:axId val="28592349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0633468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925"/>
          <c:y val="0.94425"/>
          <c:w val="0.89975"/>
          <c:h val="0.0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อ.ปัว จ.น่าน</a:t>
            </a:r>
          </a:p>
        </c:rich>
      </c:tx>
      <c:layout>
        <c:manualLayout>
          <c:xMode val="factor"/>
          <c:yMode val="factor"/>
          <c:x val="0.032"/>
          <c:y val="-0.0162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4"/>
          <c:y val="0.1805"/>
          <c:w val="0.85575"/>
          <c:h val="0.724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2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6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89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9"/>
              <c:delete val="1"/>
            </c:dLbl>
            <c:dLbl>
              <c:idx val="64"/>
              <c:delete val="1"/>
            </c:dLbl>
            <c:dLbl>
              <c:idx val="65"/>
              <c:delete val="1"/>
            </c:dLbl>
            <c:dLbl>
              <c:idx val="66"/>
              <c:delete val="1"/>
            </c:dLbl>
            <c:dLbl>
              <c:idx val="7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9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ปัว'!$B$5:$B$105</c:f>
              <c:numCache>
                <c:ptCount val="101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</c:numCache>
            </c:numRef>
          </c:cat>
          <c:val>
            <c:numRef>
              <c:f>'std. - ปัว'!$C$5:$C$106</c:f>
              <c:numCache>
                <c:ptCount val="102"/>
                <c:pt idx="0">
                  <c:v>708</c:v>
                </c:pt>
                <c:pt idx="1">
                  <c:v>1093.4</c:v>
                </c:pt>
                <c:pt idx="2">
                  <c:v>861.7</c:v>
                </c:pt>
                <c:pt idx="3">
                  <c:v>1016.5</c:v>
                </c:pt>
                <c:pt idx="4">
                  <c:v>960</c:v>
                </c:pt>
                <c:pt idx="5">
                  <c:v>1675.8</c:v>
                </c:pt>
                <c:pt idx="6">
                  <c:v>1535.2</c:v>
                </c:pt>
                <c:pt idx="7">
                  <c:v>1251.1</c:v>
                </c:pt>
                <c:pt idx="8">
                  <c:v>1578.5</c:v>
                </c:pt>
                <c:pt idx="9">
                  <c:v>1409.1</c:v>
                </c:pt>
                <c:pt idx="10">
                  <c:v>1025.7</c:v>
                </c:pt>
                <c:pt idx="11">
                  <c:v>1520.1</c:v>
                </c:pt>
                <c:pt idx="12">
                  <c:v>1132.4</c:v>
                </c:pt>
                <c:pt idx="13">
                  <c:v>1585.7</c:v>
                </c:pt>
                <c:pt idx="14">
                  <c:v>1591.1</c:v>
                </c:pt>
                <c:pt idx="15">
                  <c:v>1482.8</c:v>
                </c:pt>
                <c:pt idx="16">
                  <c:v>1318.1</c:v>
                </c:pt>
                <c:pt idx="17">
                  <c:v>1058.6</c:v>
                </c:pt>
                <c:pt idx="18">
                  <c:v>1325.9</c:v>
                </c:pt>
                <c:pt idx="19">
                  <c:v>1123.2</c:v>
                </c:pt>
                <c:pt idx="20">
                  <c:v>1301.2</c:v>
                </c:pt>
                <c:pt idx="21">
                  <c:v>1454.2</c:v>
                </c:pt>
                <c:pt idx="22">
                  <c:v>1385</c:v>
                </c:pt>
                <c:pt idx="23">
                  <c:v>1306.2</c:v>
                </c:pt>
                <c:pt idx="24">
                  <c:v>1603.6</c:v>
                </c:pt>
                <c:pt idx="25">
                  <c:v>1072.6</c:v>
                </c:pt>
                <c:pt idx="26">
                  <c:v>1084.6</c:v>
                </c:pt>
                <c:pt idx="27">
                  <c:v>1277.1</c:v>
                </c:pt>
                <c:pt idx="28">
                  <c:v>1211</c:v>
                </c:pt>
                <c:pt idx="31">
                  <c:v>1593.6</c:v>
                </c:pt>
                <c:pt idx="32">
                  <c:v>1709.1</c:v>
                </c:pt>
                <c:pt idx="33">
                  <c:v>1399.7</c:v>
                </c:pt>
                <c:pt idx="34">
                  <c:v>1409.4</c:v>
                </c:pt>
                <c:pt idx="35">
                  <c:v>1603.7</c:v>
                </c:pt>
                <c:pt idx="36">
                  <c:v>1631.8</c:v>
                </c:pt>
                <c:pt idx="37">
                  <c:v>1370.5</c:v>
                </c:pt>
                <c:pt idx="38">
                  <c:v>1283.7</c:v>
                </c:pt>
                <c:pt idx="39">
                  <c:v>1630.1</c:v>
                </c:pt>
                <c:pt idx="40">
                  <c:v>1312.3</c:v>
                </c:pt>
                <c:pt idx="41">
                  <c:v>1064.6</c:v>
                </c:pt>
                <c:pt idx="42">
                  <c:v>1235</c:v>
                </c:pt>
                <c:pt idx="43">
                  <c:v>1200.4</c:v>
                </c:pt>
                <c:pt idx="44">
                  <c:v>847.7</c:v>
                </c:pt>
                <c:pt idx="45">
                  <c:v>934.2</c:v>
                </c:pt>
                <c:pt idx="46">
                  <c:v>989.7</c:v>
                </c:pt>
                <c:pt idx="47">
                  <c:v>759.3</c:v>
                </c:pt>
                <c:pt idx="48">
                  <c:v>1358.1</c:v>
                </c:pt>
                <c:pt idx="49">
                  <c:v>1519.5</c:v>
                </c:pt>
                <c:pt idx="50">
                  <c:v>1381.2</c:v>
                </c:pt>
                <c:pt idx="51">
                  <c:v>883.6</c:v>
                </c:pt>
                <c:pt idx="52">
                  <c:v>1462.3</c:v>
                </c:pt>
                <c:pt idx="53">
                  <c:v>1209.9</c:v>
                </c:pt>
                <c:pt idx="54">
                  <c:v>1374</c:v>
                </c:pt>
                <c:pt idx="55">
                  <c:v>1120.7</c:v>
                </c:pt>
                <c:pt idx="56">
                  <c:v>747.2</c:v>
                </c:pt>
                <c:pt idx="57">
                  <c:v>934</c:v>
                </c:pt>
                <c:pt idx="58">
                  <c:v>804.7</c:v>
                </c:pt>
                <c:pt idx="59">
                  <c:v>1282.6</c:v>
                </c:pt>
                <c:pt idx="60">
                  <c:v>1071.4</c:v>
                </c:pt>
                <c:pt idx="61">
                  <c:v>1168.3</c:v>
                </c:pt>
                <c:pt idx="62">
                  <c:v>824.2</c:v>
                </c:pt>
                <c:pt idx="63">
                  <c:v>1101.6</c:v>
                </c:pt>
                <c:pt idx="64">
                  <c:v>1189.5</c:v>
                </c:pt>
                <c:pt idx="65">
                  <c:v>1134.1</c:v>
                </c:pt>
                <c:pt idx="67">
                  <c:v>1039.2</c:v>
                </c:pt>
                <c:pt idx="68">
                  <c:v>1072.4</c:v>
                </c:pt>
                <c:pt idx="69">
                  <c:v>1135.4</c:v>
                </c:pt>
                <c:pt idx="70">
                  <c:v>1241</c:v>
                </c:pt>
                <c:pt idx="71">
                  <c:v>1674.1</c:v>
                </c:pt>
                <c:pt idx="72">
                  <c:v>1236.2</c:v>
                </c:pt>
                <c:pt idx="73">
                  <c:v>1792</c:v>
                </c:pt>
                <c:pt idx="74">
                  <c:v>1693.3</c:v>
                </c:pt>
                <c:pt idx="75">
                  <c:v>1379.8</c:v>
                </c:pt>
                <c:pt idx="76">
                  <c:v>1320.9</c:v>
                </c:pt>
                <c:pt idx="77">
                  <c:v>1145.4</c:v>
                </c:pt>
                <c:pt idx="78">
                  <c:v>1615</c:v>
                </c:pt>
                <c:pt idx="79">
                  <c:v>1301.5</c:v>
                </c:pt>
                <c:pt idx="80">
                  <c:v>1326.5</c:v>
                </c:pt>
                <c:pt idx="81">
                  <c:v>1529.2</c:v>
                </c:pt>
                <c:pt idx="82">
                  <c:v>985</c:v>
                </c:pt>
                <c:pt idx="83">
                  <c:v>1828.2</c:v>
                </c:pt>
                <c:pt idx="84">
                  <c:v>1572.6</c:v>
                </c:pt>
                <c:pt idx="85">
                  <c:v>1256.8</c:v>
                </c:pt>
                <c:pt idx="86">
                  <c:v>1121.3</c:v>
                </c:pt>
                <c:pt idx="88">
                  <c:v>1556.1</c:v>
                </c:pt>
                <c:pt idx="89">
                  <c:v>1598.9</c:v>
                </c:pt>
                <c:pt idx="90">
                  <c:v>1666.4</c:v>
                </c:pt>
                <c:pt idx="91">
                  <c:v>1300.4</c:v>
                </c:pt>
                <c:pt idx="92">
                  <c:v>1425.8</c:v>
                </c:pt>
                <c:pt idx="93">
                  <c:v>1301.3</c:v>
                </c:pt>
                <c:pt idx="94">
                  <c:v>1217.7</c:v>
                </c:pt>
                <c:pt idx="95">
                  <c:v>1708.3</c:v>
                </c:pt>
                <c:pt idx="96">
                  <c:v>1278.7</c:v>
                </c:pt>
                <c:pt idx="97">
                  <c:v>1657.8</c:v>
                </c:pt>
                <c:pt idx="98">
                  <c:v>1168</c:v>
                </c:pt>
                <c:pt idx="99">
                  <c:v>1080.9</c:v>
                </c:pt>
                <c:pt idx="100">
                  <c:v>1429</c:v>
                </c:pt>
                <c:pt idx="101">
                  <c:v>1394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(2464 - 2564 ) 101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ปัว'!$B$5:$B$105</c:f>
              <c:numCache>
                <c:ptCount val="101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</c:numCache>
            </c:numRef>
          </c:cat>
          <c:val>
            <c:numRef>
              <c:f>'std. - ปัว'!$E$5:$E$104</c:f>
              <c:numCache>
                <c:ptCount val="100"/>
                <c:pt idx="0">
                  <c:v>1290.1567010309273</c:v>
                </c:pt>
                <c:pt idx="1">
                  <c:v>1290.1567010309273</c:v>
                </c:pt>
                <c:pt idx="2">
                  <c:v>1290.1567010309273</c:v>
                </c:pt>
                <c:pt idx="3">
                  <c:v>1290.1567010309273</c:v>
                </c:pt>
                <c:pt idx="4">
                  <c:v>1290.1567010309273</c:v>
                </c:pt>
                <c:pt idx="5">
                  <c:v>1290.1567010309273</c:v>
                </c:pt>
                <c:pt idx="6">
                  <c:v>1290.1567010309273</c:v>
                </c:pt>
                <c:pt idx="7">
                  <c:v>1290.1567010309273</c:v>
                </c:pt>
                <c:pt idx="8">
                  <c:v>1290.1567010309273</c:v>
                </c:pt>
                <c:pt idx="9">
                  <c:v>1290.1567010309273</c:v>
                </c:pt>
                <c:pt idx="10">
                  <c:v>1290.1567010309273</c:v>
                </c:pt>
                <c:pt idx="11">
                  <c:v>1290.1567010309273</c:v>
                </c:pt>
                <c:pt idx="12">
                  <c:v>1290.1567010309273</c:v>
                </c:pt>
                <c:pt idx="13">
                  <c:v>1290.1567010309273</c:v>
                </c:pt>
                <c:pt idx="14">
                  <c:v>1290.1567010309273</c:v>
                </c:pt>
                <c:pt idx="15">
                  <c:v>1290.1567010309273</c:v>
                </c:pt>
                <c:pt idx="16">
                  <c:v>1290.1567010309273</c:v>
                </c:pt>
                <c:pt idx="17">
                  <c:v>1290.1567010309273</c:v>
                </c:pt>
                <c:pt idx="18">
                  <c:v>1290.1567010309273</c:v>
                </c:pt>
                <c:pt idx="19">
                  <c:v>1290.1567010309273</c:v>
                </c:pt>
                <c:pt idx="20">
                  <c:v>1290.1567010309273</c:v>
                </c:pt>
                <c:pt idx="21">
                  <c:v>1290.1567010309273</c:v>
                </c:pt>
                <c:pt idx="22">
                  <c:v>1290.1567010309273</c:v>
                </c:pt>
                <c:pt idx="23">
                  <c:v>1290.1567010309273</c:v>
                </c:pt>
                <c:pt idx="24">
                  <c:v>1290.1567010309273</c:v>
                </c:pt>
                <c:pt idx="25">
                  <c:v>1290.1567010309273</c:v>
                </c:pt>
                <c:pt idx="26">
                  <c:v>1290.1567010309273</c:v>
                </c:pt>
                <c:pt idx="27">
                  <c:v>1290.1567010309273</c:v>
                </c:pt>
                <c:pt idx="28">
                  <c:v>1290.1567010309273</c:v>
                </c:pt>
                <c:pt idx="29">
                  <c:v>1290.1567010309273</c:v>
                </c:pt>
                <c:pt idx="30">
                  <c:v>1290.1567010309273</c:v>
                </c:pt>
                <c:pt idx="31">
                  <c:v>1290.1567010309273</c:v>
                </c:pt>
                <c:pt idx="32">
                  <c:v>1290.1567010309273</c:v>
                </c:pt>
                <c:pt idx="33">
                  <c:v>1290.1567010309273</c:v>
                </c:pt>
                <c:pt idx="34">
                  <c:v>1290.1567010309273</c:v>
                </c:pt>
                <c:pt idx="35">
                  <c:v>1290.1567010309273</c:v>
                </c:pt>
                <c:pt idx="36">
                  <c:v>1290.1567010309273</c:v>
                </c:pt>
                <c:pt idx="37">
                  <c:v>1290.1567010309273</c:v>
                </c:pt>
                <c:pt idx="38">
                  <c:v>1290.1567010309273</c:v>
                </c:pt>
                <c:pt idx="39">
                  <c:v>1290.1567010309273</c:v>
                </c:pt>
                <c:pt idx="40">
                  <c:v>1290.1567010309273</c:v>
                </c:pt>
                <c:pt idx="41">
                  <c:v>1290.1567010309273</c:v>
                </c:pt>
                <c:pt idx="42">
                  <c:v>1290.1567010309273</c:v>
                </c:pt>
                <c:pt idx="43">
                  <c:v>1290.1567010309273</c:v>
                </c:pt>
                <c:pt idx="44">
                  <c:v>1290.1567010309273</c:v>
                </c:pt>
                <c:pt idx="45">
                  <c:v>1290.1567010309273</c:v>
                </c:pt>
                <c:pt idx="46">
                  <c:v>1290.1567010309273</c:v>
                </c:pt>
                <c:pt idx="47">
                  <c:v>1290.1567010309273</c:v>
                </c:pt>
                <c:pt idx="48">
                  <c:v>1290.1567010309273</c:v>
                </c:pt>
                <c:pt idx="49">
                  <c:v>1290.1567010309273</c:v>
                </c:pt>
                <c:pt idx="50">
                  <c:v>1290.1567010309273</c:v>
                </c:pt>
                <c:pt idx="51">
                  <c:v>1290.1567010309273</c:v>
                </c:pt>
                <c:pt idx="52">
                  <c:v>1290.1567010309273</c:v>
                </c:pt>
                <c:pt idx="53">
                  <c:v>1290.1567010309273</c:v>
                </c:pt>
                <c:pt idx="54">
                  <c:v>1290.1567010309273</c:v>
                </c:pt>
                <c:pt idx="55">
                  <c:v>1290.1567010309273</c:v>
                </c:pt>
                <c:pt idx="56">
                  <c:v>1290.1567010309273</c:v>
                </c:pt>
                <c:pt idx="57">
                  <c:v>1290.1567010309273</c:v>
                </c:pt>
                <c:pt idx="58">
                  <c:v>1290.1567010309273</c:v>
                </c:pt>
                <c:pt idx="59">
                  <c:v>1290.1567010309273</c:v>
                </c:pt>
                <c:pt idx="60">
                  <c:v>1290.1567010309273</c:v>
                </c:pt>
                <c:pt idx="61">
                  <c:v>1290.1567010309273</c:v>
                </c:pt>
                <c:pt idx="62">
                  <c:v>1290.1567010309273</c:v>
                </c:pt>
                <c:pt idx="63">
                  <c:v>1290.1567010309273</c:v>
                </c:pt>
                <c:pt idx="64">
                  <c:v>1290.1567010309273</c:v>
                </c:pt>
                <c:pt idx="65">
                  <c:v>1290.1567010309273</c:v>
                </c:pt>
                <c:pt idx="66">
                  <c:v>1290.1567010309273</c:v>
                </c:pt>
                <c:pt idx="67">
                  <c:v>1290.1567010309273</c:v>
                </c:pt>
                <c:pt idx="68">
                  <c:v>1290.1567010309273</c:v>
                </c:pt>
                <c:pt idx="69">
                  <c:v>1290.1567010309273</c:v>
                </c:pt>
                <c:pt idx="70">
                  <c:v>1290.1567010309273</c:v>
                </c:pt>
                <c:pt idx="71">
                  <c:v>1290.1567010309273</c:v>
                </c:pt>
                <c:pt idx="72">
                  <c:v>1290.1567010309273</c:v>
                </c:pt>
                <c:pt idx="73">
                  <c:v>1290.1567010309273</c:v>
                </c:pt>
                <c:pt idx="74">
                  <c:v>1290.1567010309273</c:v>
                </c:pt>
                <c:pt idx="75">
                  <c:v>1290.1567010309273</c:v>
                </c:pt>
                <c:pt idx="76">
                  <c:v>1290.1567010309273</c:v>
                </c:pt>
                <c:pt idx="77">
                  <c:v>1290.1567010309273</c:v>
                </c:pt>
                <c:pt idx="78">
                  <c:v>1290.1567010309273</c:v>
                </c:pt>
                <c:pt idx="79">
                  <c:v>1290.1567010309273</c:v>
                </c:pt>
                <c:pt idx="80">
                  <c:v>1290.1567010309273</c:v>
                </c:pt>
                <c:pt idx="81">
                  <c:v>1290.1567010309273</c:v>
                </c:pt>
                <c:pt idx="82">
                  <c:v>1290.1567010309273</c:v>
                </c:pt>
                <c:pt idx="83">
                  <c:v>1290.1567010309273</c:v>
                </c:pt>
                <c:pt idx="84">
                  <c:v>1290.1567010309273</c:v>
                </c:pt>
                <c:pt idx="85">
                  <c:v>1290.1567010309273</c:v>
                </c:pt>
                <c:pt idx="86">
                  <c:v>1290.1567010309273</c:v>
                </c:pt>
                <c:pt idx="87">
                  <c:v>1290.1567010309273</c:v>
                </c:pt>
                <c:pt idx="88">
                  <c:v>1290.1567010309273</c:v>
                </c:pt>
                <c:pt idx="89">
                  <c:v>1290.1567010309273</c:v>
                </c:pt>
                <c:pt idx="90">
                  <c:v>1290.1567010309273</c:v>
                </c:pt>
                <c:pt idx="91">
                  <c:v>1290.1567010309273</c:v>
                </c:pt>
                <c:pt idx="92">
                  <c:v>1290.1567010309273</c:v>
                </c:pt>
                <c:pt idx="93">
                  <c:v>1290.1567010309273</c:v>
                </c:pt>
                <c:pt idx="94">
                  <c:v>1290.1567010309273</c:v>
                </c:pt>
                <c:pt idx="95">
                  <c:v>1290.1567010309273</c:v>
                </c:pt>
                <c:pt idx="96">
                  <c:v>1290.1567010309273</c:v>
                </c:pt>
                <c:pt idx="97">
                  <c:v>1290.1567010309273</c:v>
                </c:pt>
                <c:pt idx="98">
                  <c:v>1290.1567010309273</c:v>
                </c:pt>
                <c:pt idx="99">
                  <c:v>1290.1567010309273</c:v>
                </c:pt>
              </c:numCache>
            </c:numRef>
          </c:val>
          <c:smooth val="0"/>
        </c:ser>
        <c:ser>
          <c:idx val="2"/>
          <c:order val="2"/>
          <c:tx>
            <c:v>ปี2565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6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ปัว'!$B$5:$B$105</c:f>
              <c:numCache>
                <c:ptCount val="101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</c:numCache>
            </c:numRef>
          </c:cat>
          <c:val>
            <c:numRef>
              <c:f>'std. - ปัว'!$D$5:$D$106</c:f>
              <c:numCache>
                <c:ptCount val="102"/>
                <c:pt idx="101">
                  <c:v>1394</c:v>
                </c:pt>
              </c:numCache>
            </c:numRef>
          </c:val>
          <c:smooth val="0"/>
        </c:ser>
        <c:marker val="1"/>
        <c:axId val="56004550"/>
        <c:axId val="34278903"/>
      </c:lineChart>
      <c:catAx>
        <c:axId val="56004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34278903"/>
        <c:crossesAt val="0"/>
        <c:auto val="1"/>
        <c:lblOffset val="100"/>
        <c:tickLblSkip val="3"/>
        <c:noMultiLvlLbl val="0"/>
      </c:catAx>
      <c:valAx>
        <c:axId val="34278903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6004550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1975"/>
          <c:y val="0.9195"/>
          <c:w val="0.98025"/>
          <c:h val="0.078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0.15825</cdr:x>
      <cdr:y>0.49175</cdr:y>
    </cdr:from>
    <cdr:to>
      <cdr:x>0.28925</cdr:x>
      <cdr:y>0.53475</cdr:y>
    </cdr:to>
    <cdr:sp>
      <cdr:nvSpPr>
        <cdr:cNvPr id="1" name="TextBox 1"/>
        <cdr:cNvSpPr txBox="1">
          <a:spLocks noChangeArrowheads="1"/>
        </cdr:cNvSpPr>
      </cdr:nvSpPr>
      <cdr:spPr>
        <a:xfrm>
          <a:off x="1381125" y="3133725"/>
          <a:ext cx="1152525" cy="2762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1,290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0.53275</cdr:x>
      <cdr:y>0.3705</cdr:y>
    </cdr:from>
    <cdr:to>
      <cdr:x>0.67025</cdr:x>
      <cdr:y>0.41125</cdr:y>
    </cdr:to>
    <cdr:sp>
      <cdr:nvSpPr>
        <cdr:cNvPr id="2" name="TextBox 1"/>
        <cdr:cNvSpPr txBox="1">
          <a:spLocks noChangeArrowheads="1"/>
        </cdr:cNvSpPr>
      </cdr:nvSpPr>
      <cdr:spPr>
        <a:xfrm>
          <a:off x="4667250" y="2362200"/>
          <a:ext cx="1209675" cy="2571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1,551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0.68575</cdr:x>
      <cdr:y>0.56125</cdr:y>
    </cdr:from>
    <cdr:to>
      <cdr:x>0.8255</cdr:x>
      <cdr:y>0.603</cdr:y>
    </cdr:to>
    <cdr:sp>
      <cdr:nvSpPr>
        <cdr:cNvPr id="3" name="TextBox 1"/>
        <cdr:cNvSpPr txBox="1">
          <a:spLocks noChangeArrowheads="1"/>
        </cdr:cNvSpPr>
      </cdr:nvSpPr>
      <cdr:spPr>
        <a:xfrm>
          <a:off x="6000750" y="3581400"/>
          <a:ext cx="1228725" cy="266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1,029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0.1655</cdr:x>
      <cdr:y>0.3835</cdr:y>
    </cdr:from>
    <cdr:to>
      <cdr:x>0.22625</cdr:x>
      <cdr:y>0.552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552575" y="2362200"/>
          <a:ext cx="571500" cy="103822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&#3594;&#3611;.&#3609;&#3656;&#3634;&#3609;-283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ชป.น่าน"/>
      <sheetName val="แผนภูมิแท่ง"/>
      <sheetName val="แผนภูมิเส้น"/>
    </sheetNames>
    <sheetDataSet>
      <sheetData sheetId="0">
        <row r="20">
          <cell r="K20" t="str">
            <v>ปีน้ำ2565 ปริมาณฝนสะสม 1 เม.ย.65 - 31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38"/>
  <sheetViews>
    <sheetView tabSelected="1" zoomScalePageLayoutView="0" workbookViewId="0" topLeftCell="A82">
      <selection activeCell="C107" sqref="C107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104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5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6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2464</v>
      </c>
      <c r="C5" s="68">
        <v>708</v>
      </c>
      <c r="D5" s="69"/>
      <c r="E5" s="70">
        <f aca="true" t="shared" si="0" ref="E5:E36">$C$123</f>
        <v>1290.1567010309273</v>
      </c>
      <c r="F5" s="71">
        <f aca="true" t="shared" si="1" ref="F5:F36">+$C$126</f>
        <v>1029.2610733896458</v>
      </c>
      <c r="G5" s="72">
        <f aca="true" t="shared" si="2" ref="G5:G36">$C$124</f>
        <v>260.8956276412813</v>
      </c>
      <c r="H5" s="73">
        <f aca="true" t="shared" si="3" ref="H5:H36">+$C$127</f>
        <v>1551.0523286722087</v>
      </c>
      <c r="I5" s="2">
        <v>1</v>
      </c>
    </row>
    <row r="6" spans="2:9" ht="11.25">
      <c r="B6" s="22">
        <f>B5+1</f>
        <v>2465</v>
      </c>
      <c r="C6" s="74">
        <v>1093.4</v>
      </c>
      <c r="D6" s="69"/>
      <c r="E6" s="75">
        <f t="shared" si="0"/>
        <v>1290.1567010309273</v>
      </c>
      <c r="F6" s="76">
        <f t="shared" si="1"/>
        <v>1029.2610733896458</v>
      </c>
      <c r="G6" s="77">
        <f t="shared" si="2"/>
        <v>260.8956276412813</v>
      </c>
      <c r="H6" s="78">
        <f t="shared" si="3"/>
        <v>1551.0523286722087</v>
      </c>
      <c r="I6" s="2">
        <f>I5+1</f>
        <v>2</v>
      </c>
    </row>
    <row r="7" spans="2:9" ht="11.25">
      <c r="B7" s="22">
        <f aca="true" t="shared" si="4" ref="B7:B70">B6+1</f>
        <v>2466</v>
      </c>
      <c r="C7" s="74">
        <v>861.7</v>
      </c>
      <c r="D7" s="69"/>
      <c r="E7" s="75">
        <f t="shared" si="0"/>
        <v>1290.1567010309273</v>
      </c>
      <c r="F7" s="76">
        <f t="shared" si="1"/>
        <v>1029.2610733896458</v>
      </c>
      <c r="G7" s="77">
        <f t="shared" si="2"/>
        <v>260.8956276412813</v>
      </c>
      <c r="H7" s="78">
        <f t="shared" si="3"/>
        <v>1551.0523286722087</v>
      </c>
      <c r="I7" s="2">
        <f aca="true" t="shared" si="5" ref="I7:I69">I6+1</f>
        <v>3</v>
      </c>
    </row>
    <row r="8" spans="2:9" ht="11.25">
      <c r="B8" s="22">
        <f t="shared" si="4"/>
        <v>2467</v>
      </c>
      <c r="C8" s="74">
        <v>1016.5</v>
      </c>
      <c r="D8" s="69"/>
      <c r="E8" s="75">
        <f t="shared" si="0"/>
        <v>1290.1567010309273</v>
      </c>
      <c r="F8" s="76">
        <f t="shared" si="1"/>
        <v>1029.2610733896458</v>
      </c>
      <c r="G8" s="77">
        <f t="shared" si="2"/>
        <v>260.8956276412813</v>
      </c>
      <c r="H8" s="78">
        <f t="shared" si="3"/>
        <v>1551.0523286722087</v>
      </c>
      <c r="I8" s="2">
        <f t="shared" si="5"/>
        <v>4</v>
      </c>
    </row>
    <row r="9" spans="2:9" ht="11.25">
      <c r="B9" s="22">
        <f t="shared" si="4"/>
        <v>2468</v>
      </c>
      <c r="C9" s="74">
        <v>960</v>
      </c>
      <c r="D9" s="69"/>
      <c r="E9" s="75">
        <f t="shared" si="0"/>
        <v>1290.1567010309273</v>
      </c>
      <c r="F9" s="76">
        <f t="shared" si="1"/>
        <v>1029.2610733896458</v>
      </c>
      <c r="G9" s="77">
        <f t="shared" si="2"/>
        <v>260.8956276412813</v>
      </c>
      <c r="H9" s="78">
        <f t="shared" si="3"/>
        <v>1551.0523286722087</v>
      </c>
      <c r="I9" s="2">
        <f t="shared" si="5"/>
        <v>5</v>
      </c>
    </row>
    <row r="10" spans="2:9" ht="11.25">
      <c r="B10" s="22">
        <f t="shared" si="4"/>
        <v>2469</v>
      </c>
      <c r="C10" s="74">
        <v>1675.8</v>
      </c>
      <c r="D10" s="69"/>
      <c r="E10" s="75">
        <f t="shared" si="0"/>
        <v>1290.1567010309273</v>
      </c>
      <c r="F10" s="76">
        <f t="shared" si="1"/>
        <v>1029.2610733896458</v>
      </c>
      <c r="G10" s="77">
        <f t="shared" si="2"/>
        <v>260.8956276412813</v>
      </c>
      <c r="H10" s="78">
        <f t="shared" si="3"/>
        <v>1551.0523286722087</v>
      </c>
      <c r="I10" s="2">
        <f t="shared" si="5"/>
        <v>6</v>
      </c>
    </row>
    <row r="11" spans="2:9" ht="11.25">
      <c r="B11" s="22">
        <f t="shared" si="4"/>
        <v>2470</v>
      </c>
      <c r="C11" s="74">
        <v>1535.2</v>
      </c>
      <c r="D11" s="69"/>
      <c r="E11" s="75">
        <f t="shared" si="0"/>
        <v>1290.1567010309273</v>
      </c>
      <c r="F11" s="76">
        <f t="shared" si="1"/>
        <v>1029.2610733896458</v>
      </c>
      <c r="G11" s="77">
        <f t="shared" si="2"/>
        <v>260.8956276412813</v>
      </c>
      <c r="H11" s="78">
        <f t="shared" si="3"/>
        <v>1551.0523286722087</v>
      </c>
      <c r="I11" s="2">
        <f t="shared" si="5"/>
        <v>7</v>
      </c>
    </row>
    <row r="12" spans="2:9" ht="11.25">
      <c r="B12" s="22">
        <f t="shared" si="4"/>
        <v>2471</v>
      </c>
      <c r="C12" s="74">
        <v>1251.1</v>
      </c>
      <c r="D12" s="69"/>
      <c r="E12" s="75">
        <f t="shared" si="0"/>
        <v>1290.1567010309273</v>
      </c>
      <c r="F12" s="76">
        <f t="shared" si="1"/>
        <v>1029.2610733896458</v>
      </c>
      <c r="G12" s="77">
        <f t="shared" si="2"/>
        <v>260.8956276412813</v>
      </c>
      <c r="H12" s="78">
        <f t="shared" si="3"/>
        <v>1551.0523286722087</v>
      </c>
      <c r="I12" s="2">
        <f t="shared" si="5"/>
        <v>8</v>
      </c>
    </row>
    <row r="13" spans="2:9" ht="11.25">
      <c r="B13" s="22">
        <f t="shared" si="4"/>
        <v>2472</v>
      </c>
      <c r="C13" s="74">
        <v>1578.5</v>
      </c>
      <c r="D13" s="69"/>
      <c r="E13" s="75">
        <f t="shared" si="0"/>
        <v>1290.1567010309273</v>
      </c>
      <c r="F13" s="76">
        <f t="shared" si="1"/>
        <v>1029.2610733896458</v>
      </c>
      <c r="G13" s="77">
        <f t="shared" si="2"/>
        <v>260.8956276412813</v>
      </c>
      <c r="H13" s="78">
        <f t="shared" si="3"/>
        <v>1551.0523286722087</v>
      </c>
      <c r="I13" s="2">
        <f t="shared" si="5"/>
        <v>9</v>
      </c>
    </row>
    <row r="14" spans="2:9" ht="11.25">
      <c r="B14" s="22">
        <f t="shared" si="4"/>
        <v>2473</v>
      </c>
      <c r="C14" s="74">
        <v>1409.1</v>
      </c>
      <c r="D14" s="69"/>
      <c r="E14" s="75">
        <f t="shared" si="0"/>
        <v>1290.1567010309273</v>
      </c>
      <c r="F14" s="76">
        <f t="shared" si="1"/>
        <v>1029.2610733896458</v>
      </c>
      <c r="G14" s="77">
        <f t="shared" si="2"/>
        <v>260.8956276412813</v>
      </c>
      <c r="H14" s="78">
        <f t="shared" si="3"/>
        <v>1551.0523286722087</v>
      </c>
      <c r="I14" s="2">
        <f t="shared" si="5"/>
        <v>10</v>
      </c>
    </row>
    <row r="15" spans="2:9" ht="11.25">
      <c r="B15" s="22">
        <f t="shared" si="4"/>
        <v>2474</v>
      </c>
      <c r="C15" s="74">
        <v>1025.7</v>
      </c>
      <c r="D15" s="69"/>
      <c r="E15" s="75">
        <f t="shared" si="0"/>
        <v>1290.1567010309273</v>
      </c>
      <c r="F15" s="76">
        <f t="shared" si="1"/>
        <v>1029.2610733896458</v>
      </c>
      <c r="G15" s="77">
        <f t="shared" si="2"/>
        <v>260.8956276412813</v>
      </c>
      <c r="H15" s="78">
        <f t="shared" si="3"/>
        <v>1551.0523286722087</v>
      </c>
      <c r="I15" s="2">
        <f t="shared" si="5"/>
        <v>11</v>
      </c>
    </row>
    <row r="16" spans="2:9" ht="11.25">
      <c r="B16" s="22">
        <f t="shared" si="4"/>
        <v>2475</v>
      </c>
      <c r="C16" s="74">
        <v>1520.1</v>
      </c>
      <c r="D16" s="69"/>
      <c r="E16" s="75">
        <f t="shared" si="0"/>
        <v>1290.1567010309273</v>
      </c>
      <c r="F16" s="76">
        <f t="shared" si="1"/>
        <v>1029.2610733896458</v>
      </c>
      <c r="G16" s="77">
        <f t="shared" si="2"/>
        <v>260.8956276412813</v>
      </c>
      <c r="H16" s="78">
        <f t="shared" si="3"/>
        <v>1551.0523286722087</v>
      </c>
      <c r="I16" s="2">
        <f t="shared" si="5"/>
        <v>12</v>
      </c>
    </row>
    <row r="17" spans="2:9" ht="11.25">
      <c r="B17" s="22">
        <f t="shared" si="4"/>
        <v>2476</v>
      </c>
      <c r="C17" s="74">
        <v>1132.4</v>
      </c>
      <c r="D17" s="69"/>
      <c r="E17" s="75">
        <f t="shared" si="0"/>
        <v>1290.1567010309273</v>
      </c>
      <c r="F17" s="76">
        <f t="shared" si="1"/>
        <v>1029.2610733896458</v>
      </c>
      <c r="G17" s="77">
        <f t="shared" si="2"/>
        <v>260.8956276412813</v>
      </c>
      <c r="H17" s="78">
        <f t="shared" si="3"/>
        <v>1551.0523286722087</v>
      </c>
      <c r="I17" s="2">
        <f t="shared" si="5"/>
        <v>13</v>
      </c>
    </row>
    <row r="18" spans="2:9" ht="11.25">
      <c r="B18" s="22">
        <f t="shared" si="4"/>
        <v>2477</v>
      </c>
      <c r="C18" s="74">
        <v>1585.7</v>
      </c>
      <c r="D18" s="69"/>
      <c r="E18" s="75">
        <f t="shared" si="0"/>
        <v>1290.1567010309273</v>
      </c>
      <c r="F18" s="76">
        <f t="shared" si="1"/>
        <v>1029.2610733896458</v>
      </c>
      <c r="G18" s="77">
        <f t="shared" si="2"/>
        <v>260.8956276412813</v>
      </c>
      <c r="H18" s="78">
        <f t="shared" si="3"/>
        <v>1551.0523286722087</v>
      </c>
      <c r="I18" s="2">
        <f t="shared" si="5"/>
        <v>14</v>
      </c>
    </row>
    <row r="19" spans="2:9" ht="11.25">
      <c r="B19" s="22">
        <f t="shared" si="4"/>
        <v>2478</v>
      </c>
      <c r="C19" s="74">
        <v>1591.1</v>
      </c>
      <c r="D19" s="69"/>
      <c r="E19" s="75">
        <f t="shared" si="0"/>
        <v>1290.1567010309273</v>
      </c>
      <c r="F19" s="76">
        <f t="shared" si="1"/>
        <v>1029.2610733896458</v>
      </c>
      <c r="G19" s="77">
        <f t="shared" si="2"/>
        <v>260.8956276412813</v>
      </c>
      <c r="H19" s="78">
        <f t="shared" si="3"/>
        <v>1551.0523286722087</v>
      </c>
      <c r="I19" s="2">
        <f t="shared" si="5"/>
        <v>15</v>
      </c>
    </row>
    <row r="20" spans="2:9" ht="11.25">
      <c r="B20" s="22">
        <f t="shared" si="4"/>
        <v>2479</v>
      </c>
      <c r="C20" s="79">
        <v>1482.8</v>
      </c>
      <c r="D20" s="69"/>
      <c r="E20" s="75">
        <f t="shared" si="0"/>
        <v>1290.1567010309273</v>
      </c>
      <c r="F20" s="76">
        <f t="shared" si="1"/>
        <v>1029.2610733896458</v>
      </c>
      <c r="G20" s="77">
        <f t="shared" si="2"/>
        <v>260.8956276412813</v>
      </c>
      <c r="H20" s="78">
        <f t="shared" si="3"/>
        <v>1551.0523286722087</v>
      </c>
      <c r="I20" s="2">
        <f t="shared" si="5"/>
        <v>16</v>
      </c>
    </row>
    <row r="21" spans="2:9" ht="11.25">
      <c r="B21" s="22">
        <f t="shared" si="4"/>
        <v>2480</v>
      </c>
      <c r="C21" s="79">
        <v>1318.1</v>
      </c>
      <c r="D21" s="69"/>
      <c r="E21" s="75">
        <f t="shared" si="0"/>
        <v>1290.1567010309273</v>
      </c>
      <c r="F21" s="76">
        <f t="shared" si="1"/>
        <v>1029.2610733896458</v>
      </c>
      <c r="G21" s="77">
        <f t="shared" si="2"/>
        <v>260.8956276412813</v>
      </c>
      <c r="H21" s="78">
        <f t="shared" si="3"/>
        <v>1551.0523286722087</v>
      </c>
      <c r="I21" s="2">
        <f t="shared" si="5"/>
        <v>17</v>
      </c>
    </row>
    <row r="22" spans="2:9" ht="11.25">
      <c r="B22" s="22">
        <f t="shared" si="4"/>
        <v>2481</v>
      </c>
      <c r="C22" s="79">
        <v>1058.6</v>
      </c>
      <c r="D22" s="69"/>
      <c r="E22" s="75">
        <f t="shared" si="0"/>
        <v>1290.1567010309273</v>
      </c>
      <c r="F22" s="76">
        <f t="shared" si="1"/>
        <v>1029.2610733896458</v>
      </c>
      <c r="G22" s="77">
        <f t="shared" si="2"/>
        <v>260.8956276412813</v>
      </c>
      <c r="H22" s="78">
        <f t="shared" si="3"/>
        <v>1551.0523286722087</v>
      </c>
      <c r="I22" s="2">
        <f t="shared" si="5"/>
        <v>18</v>
      </c>
    </row>
    <row r="23" spans="2:9" ht="11.25">
      <c r="B23" s="22">
        <f t="shared" si="4"/>
        <v>2482</v>
      </c>
      <c r="C23" s="79">
        <v>1325.9</v>
      </c>
      <c r="D23" s="69"/>
      <c r="E23" s="75">
        <f t="shared" si="0"/>
        <v>1290.1567010309273</v>
      </c>
      <c r="F23" s="76">
        <f t="shared" si="1"/>
        <v>1029.2610733896458</v>
      </c>
      <c r="G23" s="77">
        <f t="shared" si="2"/>
        <v>260.8956276412813</v>
      </c>
      <c r="H23" s="78">
        <f t="shared" si="3"/>
        <v>1551.0523286722087</v>
      </c>
      <c r="I23" s="2">
        <f t="shared" si="5"/>
        <v>19</v>
      </c>
    </row>
    <row r="24" spans="2:9" ht="11.25">
      <c r="B24" s="22">
        <f t="shared" si="4"/>
        <v>2483</v>
      </c>
      <c r="C24" s="79">
        <v>1123.2</v>
      </c>
      <c r="D24" s="69"/>
      <c r="E24" s="75">
        <f t="shared" si="0"/>
        <v>1290.1567010309273</v>
      </c>
      <c r="F24" s="76">
        <f t="shared" si="1"/>
        <v>1029.2610733896458</v>
      </c>
      <c r="G24" s="77">
        <f t="shared" si="2"/>
        <v>260.8956276412813</v>
      </c>
      <c r="H24" s="78">
        <f t="shared" si="3"/>
        <v>1551.0523286722087</v>
      </c>
      <c r="I24" s="2">
        <f t="shared" si="5"/>
        <v>20</v>
      </c>
    </row>
    <row r="25" spans="2:9" ht="11.25">
      <c r="B25" s="22">
        <f t="shared" si="4"/>
        <v>2484</v>
      </c>
      <c r="C25" s="79">
        <v>1301.2</v>
      </c>
      <c r="D25" s="69"/>
      <c r="E25" s="75">
        <f t="shared" si="0"/>
        <v>1290.1567010309273</v>
      </c>
      <c r="F25" s="76">
        <f t="shared" si="1"/>
        <v>1029.2610733896458</v>
      </c>
      <c r="G25" s="77">
        <f t="shared" si="2"/>
        <v>260.8956276412813</v>
      </c>
      <c r="H25" s="78">
        <f t="shared" si="3"/>
        <v>1551.0523286722087</v>
      </c>
      <c r="I25" s="2">
        <f t="shared" si="5"/>
        <v>21</v>
      </c>
    </row>
    <row r="26" spans="2:9" ht="11.25">
      <c r="B26" s="22">
        <f t="shared" si="4"/>
        <v>2485</v>
      </c>
      <c r="C26" s="79">
        <v>1454.2</v>
      </c>
      <c r="D26" s="69"/>
      <c r="E26" s="75">
        <f t="shared" si="0"/>
        <v>1290.1567010309273</v>
      </c>
      <c r="F26" s="76">
        <f t="shared" si="1"/>
        <v>1029.2610733896458</v>
      </c>
      <c r="G26" s="77">
        <f t="shared" si="2"/>
        <v>260.8956276412813</v>
      </c>
      <c r="H26" s="78">
        <f t="shared" si="3"/>
        <v>1551.0523286722087</v>
      </c>
      <c r="I26" s="2">
        <f t="shared" si="5"/>
        <v>22</v>
      </c>
    </row>
    <row r="27" spans="2:9" ht="11.25">
      <c r="B27" s="22">
        <f t="shared" si="4"/>
        <v>2486</v>
      </c>
      <c r="C27" s="79">
        <v>1385</v>
      </c>
      <c r="D27" s="69"/>
      <c r="E27" s="75">
        <f t="shared" si="0"/>
        <v>1290.1567010309273</v>
      </c>
      <c r="F27" s="76">
        <f t="shared" si="1"/>
        <v>1029.2610733896458</v>
      </c>
      <c r="G27" s="77">
        <f t="shared" si="2"/>
        <v>260.8956276412813</v>
      </c>
      <c r="H27" s="78">
        <f t="shared" si="3"/>
        <v>1551.0523286722087</v>
      </c>
      <c r="I27" s="2">
        <f t="shared" si="5"/>
        <v>23</v>
      </c>
    </row>
    <row r="28" spans="2:9" ht="11.25">
      <c r="B28" s="22">
        <f t="shared" si="4"/>
        <v>2487</v>
      </c>
      <c r="C28" s="79">
        <v>1306.2</v>
      </c>
      <c r="D28" s="69"/>
      <c r="E28" s="75">
        <f t="shared" si="0"/>
        <v>1290.1567010309273</v>
      </c>
      <c r="F28" s="76">
        <f t="shared" si="1"/>
        <v>1029.2610733896458</v>
      </c>
      <c r="G28" s="77">
        <f t="shared" si="2"/>
        <v>260.8956276412813</v>
      </c>
      <c r="H28" s="78">
        <f t="shared" si="3"/>
        <v>1551.0523286722087</v>
      </c>
      <c r="I28" s="2">
        <f t="shared" si="5"/>
        <v>24</v>
      </c>
    </row>
    <row r="29" spans="2:16" ht="12.75">
      <c r="B29" s="22">
        <f t="shared" si="4"/>
        <v>2488</v>
      </c>
      <c r="C29" s="79">
        <v>1603.6</v>
      </c>
      <c r="D29" s="69"/>
      <c r="E29" s="75">
        <f t="shared" si="0"/>
        <v>1290.1567010309273</v>
      </c>
      <c r="F29" s="76">
        <f t="shared" si="1"/>
        <v>1029.2610733896458</v>
      </c>
      <c r="G29" s="77">
        <f t="shared" si="2"/>
        <v>260.8956276412813</v>
      </c>
      <c r="H29" s="78">
        <f t="shared" si="3"/>
        <v>1551.0523286722087</v>
      </c>
      <c r="I29" s="2">
        <f t="shared" si="5"/>
        <v>25</v>
      </c>
      <c r="P29"/>
    </row>
    <row r="30" spans="2:9" ht="11.25">
      <c r="B30" s="22">
        <f t="shared" si="4"/>
        <v>2489</v>
      </c>
      <c r="C30" s="79">
        <v>1072.6</v>
      </c>
      <c r="D30" s="69"/>
      <c r="E30" s="75">
        <f t="shared" si="0"/>
        <v>1290.1567010309273</v>
      </c>
      <c r="F30" s="76">
        <f t="shared" si="1"/>
        <v>1029.2610733896458</v>
      </c>
      <c r="G30" s="77">
        <f t="shared" si="2"/>
        <v>260.8956276412813</v>
      </c>
      <c r="H30" s="78">
        <f t="shared" si="3"/>
        <v>1551.0523286722087</v>
      </c>
      <c r="I30" s="2">
        <f t="shared" si="5"/>
        <v>26</v>
      </c>
    </row>
    <row r="31" spans="2:9" ht="11.25">
      <c r="B31" s="22">
        <f t="shared" si="4"/>
        <v>2490</v>
      </c>
      <c r="C31" s="79">
        <v>1084.6</v>
      </c>
      <c r="D31" s="69"/>
      <c r="E31" s="75">
        <f t="shared" si="0"/>
        <v>1290.1567010309273</v>
      </c>
      <c r="F31" s="76">
        <f t="shared" si="1"/>
        <v>1029.2610733896458</v>
      </c>
      <c r="G31" s="77">
        <f t="shared" si="2"/>
        <v>260.8956276412813</v>
      </c>
      <c r="H31" s="78">
        <f t="shared" si="3"/>
        <v>1551.0523286722087</v>
      </c>
      <c r="I31" s="2">
        <f t="shared" si="5"/>
        <v>27</v>
      </c>
    </row>
    <row r="32" spans="2:9" ht="11.25">
      <c r="B32" s="22">
        <f t="shared" si="4"/>
        <v>2491</v>
      </c>
      <c r="C32" s="79">
        <v>1277.1</v>
      </c>
      <c r="D32" s="69"/>
      <c r="E32" s="75">
        <f t="shared" si="0"/>
        <v>1290.1567010309273</v>
      </c>
      <c r="F32" s="76">
        <f t="shared" si="1"/>
        <v>1029.2610733896458</v>
      </c>
      <c r="G32" s="77">
        <f t="shared" si="2"/>
        <v>260.8956276412813</v>
      </c>
      <c r="H32" s="78">
        <f t="shared" si="3"/>
        <v>1551.0523286722087</v>
      </c>
      <c r="I32" s="2">
        <f t="shared" si="5"/>
        <v>28</v>
      </c>
    </row>
    <row r="33" spans="2:9" ht="11.25">
      <c r="B33" s="22">
        <f t="shared" si="4"/>
        <v>2492</v>
      </c>
      <c r="C33" s="79">
        <v>1211</v>
      </c>
      <c r="D33" s="69"/>
      <c r="E33" s="75">
        <f t="shared" si="0"/>
        <v>1290.1567010309273</v>
      </c>
      <c r="F33" s="76">
        <f t="shared" si="1"/>
        <v>1029.2610733896458</v>
      </c>
      <c r="G33" s="77">
        <f t="shared" si="2"/>
        <v>260.8956276412813</v>
      </c>
      <c r="H33" s="78">
        <f t="shared" si="3"/>
        <v>1551.0523286722087</v>
      </c>
      <c r="I33" s="2">
        <f t="shared" si="5"/>
        <v>29</v>
      </c>
    </row>
    <row r="34" spans="2:9" ht="11.25">
      <c r="B34" s="22">
        <f t="shared" si="4"/>
        <v>2493</v>
      </c>
      <c r="C34" s="79"/>
      <c r="D34" s="69"/>
      <c r="E34" s="75">
        <f t="shared" si="0"/>
        <v>1290.1567010309273</v>
      </c>
      <c r="F34" s="76">
        <f t="shared" si="1"/>
        <v>1029.2610733896458</v>
      </c>
      <c r="G34" s="77">
        <f t="shared" si="2"/>
        <v>260.8956276412813</v>
      </c>
      <c r="H34" s="78">
        <f t="shared" si="3"/>
        <v>1551.0523286722087</v>
      </c>
      <c r="I34" s="2">
        <f t="shared" si="5"/>
        <v>30</v>
      </c>
    </row>
    <row r="35" spans="2:9" ht="11.25">
      <c r="B35" s="22">
        <f t="shared" si="4"/>
        <v>2494</v>
      </c>
      <c r="C35" s="79"/>
      <c r="D35" s="69"/>
      <c r="E35" s="75">
        <f t="shared" si="0"/>
        <v>1290.1567010309273</v>
      </c>
      <c r="F35" s="76">
        <f t="shared" si="1"/>
        <v>1029.2610733896458</v>
      </c>
      <c r="G35" s="77">
        <f t="shared" si="2"/>
        <v>260.8956276412813</v>
      </c>
      <c r="H35" s="78">
        <f t="shared" si="3"/>
        <v>1551.0523286722087</v>
      </c>
      <c r="I35" s="2">
        <f t="shared" si="5"/>
        <v>31</v>
      </c>
    </row>
    <row r="36" spans="2:9" ht="11.25">
      <c r="B36" s="22">
        <f t="shared" si="4"/>
        <v>2495</v>
      </c>
      <c r="C36" s="79">
        <v>1593.6</v>
      </c>
      <c r="D36" s="69"/>
      <c r="E36" s="75">
        <f t="shared" si="0"/>
        <v>1290.1567010309273</v>
      </c>
      <c r="F36" s="76">
        <f t="shared" si="1"/>
        <v>1029.2610733896458</v>
      </c>
      <c r="G36" s="77">
        <f t="shared" si="2"/>
        <v>260.8956276412813</v>
      </c>
      <c r="H36" s="78">
        <f t="shared" si="3"/>
        <v>1551.0523286722087</v>
      </c>
      <c r="I36" s="2">
        <f t="shared" si="5"/>
        <v>32</v>
      </c>
    </row>
    <row r="37" spans="2:9" ht="11.25">
      <c r="B37" s="22">
        <f t="shared" si="4"/>
        <v>2496</v>
      </c>
      <c r="C37" s="79">
        <v>1709.1</v>
      </c>
      <c r="D37" s="69"/>
      <c r="E37" s="75">
        <f aca="true" t="shared" si="6" ref="E37:E100">$C$123</f>
        <v>1290.1567010309273</v>
      </c>
      <c r="F37" s="76">
        <f aca="true" t="shared" si="7" ref="F37:F100">+$C$126</f>
        <v>1029.2610733896458</v>
      </c>
      <c r="G37" s="77">
        <f aca="true" t="shared" si="8" ref="G37:G100">$C$124</f>
        <v>260.8956276412813</v>
      </c>
      <c r="H37" s="78">
        <f aca="true" t="shared" si="9" ref="H37:H100">+$C$127</f>
        <v>1551.0523286722087</v>
      </c>
      <c r="I37" s="2">
        <f t="shared" si="5"/>
        <v>33</v>
      </c>
    </row>
    <row r="38" spans="2:9" ht="11.25">
      <c r="B38" s="22">
        <f t="shared" si="4"/>
        <v>2497</v>
      </c>
      <c r="C38" s="79">
        <v>1399.7</v>
      </c>
      <c r="D38" s="69"/>
      <c r="E38" s="75">
        <f t="shared" si="6"/>
        <v>1290.1567010309273</v>
      </c>
      <c r="F38" s="76">
        <f t="shared" si="7"/>
        <v>1029.2610733896458</v>
      </c>
      <c r="G38" s="77">
        <f t="shared" si="8"/>
        <v>260.8956276412813</v>
      </c>
      <c r="H38" s="78">
        <f t="shared" si="9"/>
        <v>1551.0523286722087</v>
      </c>
      <c r="I38" s="2">
        <f t="shared" si="5"/>
        <v>34</v>
      </c>
    </row>
    <row r="39" spans="2:9" ht="11.25">
      <c r="B39" s="22">
        <f t="shared" si="4"/>
        <v>2498</v>
      </c>
      <c r="C39" s="79">
        <v>1409.4</v>
      </c>
      <c r="D39" s="69"/>
      <c r="E39" s="75">
        <f t="shared" si="6"/>
        <v>1290.1567010309273</v>
      </c>
      <c r="F39" s="76">
        <f t="shared" si="7"/>
        <v>1029.2610733896458</v>
      </c>
      <c r="G39" s="77">
        <f t="shared" si="8"/>
        <v>260.8956276412813</v>
      </c>
      <c r="H39" s="78">
        <f t="shared" si="9"/>
        <v>1551.0523286722087</v>
      </c>
      <c r="I39" s="2">
        <f t="shared" si="5"/>
        <v>35</v>
      </c>
    </row>
    <row r="40" spans="2:9" ht="11.25">
      <c r="B40" s="22">
        <f t="shared" si="4"/>
        <v>2499</v>
      </c>
      <c r="C40" s="79">
        <v>1603.7</v>
      </c>
      <c r="D40" s="69"/>
      <c r="E40" s="75">
        <f t="shared" si="6"/>
        <v>1290.1567010309273</v>
      </c>
      <c r="F40" s="76">
        <f t="shared" si="7"/>
        <v>1029.2610733896458</v>
      </c>
      <c r="G40" s="77">
        <f t="shared" si="8"/>
        <v>260.8956276412813</v>
      </c>
      <c r="H40" s="78">
        <f t="shared" si="9"/>
        <v>1551.0523286722087</v>
      </c>
      <c r="I40" s="2">
        <f t="shared" si="5"/>
        <v>36</v>
      </c>
    </row>
    <row r="41" spans="2:9" ht="11.25">
      <c r="B41" s="22">
        <f t="shared" si="4"/>
        <v>2500</v>
      </c>
      <c r="C41" s="79">
        <v>1631.8</v>
      </c>
      <c r="D41" s="69"/>
      <c r="E41" s="75">
        <f t="shared" si="6"/>
        <v>1290.1567010309273</v>
      </c>
      <c r="F41" s="76">
        <f t="shared" si="7"/>
        <v>1029.2610733896458</v>
      </c>
      <c r="G41" s="77">
        <f t="shared" si="8"/>
        <v>260.8956276412813</v>
      </c>
      <c r="H41" s="78">
        <f t="shared" si="9"/>
        <v>1551.0523286722087</v>
      </c>
      <c r="I41" s="2">
        <f t="shared" si="5"/>
        <v>37</v>
      </c>
    </row>
    <row r="42" spans="2:13" ht="11.25">
      <c r="B42" s="22">
        <f t="shared" si="4"/>
        <v>2501</v>
      </c>
      <c r="C42" s="79">
        <v>1370.5</v>
      </c>
      <c r="D42" s="69"/>
      <c r="E42" s="75">
        <f t="shared" si="6"/>
        <v>1290.1567010309273</v>
      </c>
      <c r="F42" s="76">
        <f t="shared" si="7"/>
        <v>1029.2610733896458</v>
      </c>
      <c r="G42" s="77">
        <f t="shared" si="8"/>
        <v>260.8956276412813</v>
      </c>
      <c r="H42" s="78">
        <f t="shared" si="9"/>
        <v>1551.0523286722087</v>
      </c>
      <c r="I42" s="2">
        <f t="shared" si="5"/>
        <v>38</v>
      </c>
      <c r="M42" s="88"/>
    </row>
    <row r="43" spans="2:13" ht="11.25">
      <c r="B43" s="22">
        <f t="shared" si="4"/>
        <v>2502</v>
      </c>
      <c r="C43" s="74">
        <v>1283.7</v>
      </c>
      <c r="D43" s="69"/>
      <c r="E43" s="75">
        <f t="shared" si="6"/>
        <v>1290.1567010309273</v>
      </c>
      <c r="F43" s="76">
        <f t="shared" si="7"/>
        <v>1029.2610733896458</v>
      </c>
      <c r="G43" s="77">
        <f t="shared" si="8"/>
        <v>260.8956276412813</v>
      </c>
      <c r="H43" s="78">
        <f t="shared" si="9"/>
        <v>1551.0523286722087</v>
      </c>
      <c r="I43" s="2">
        <f t="shared" si="5"/>
        <v>39</v>
      </c>
      <c r="K43" s="88"/>
      <c r="M43" s="89"/>
    </row>
    <row r="44" spans="2:13" ht="11.25">
      <c r="B44" s="22">
        <f t="shared" si="4"/>
        <v>2503</v>
      </c>
      <c r="C44" s="79">
        <v>1630.1</v>
      </c>
      <c r="D44" s="69"/>
      <c r="E44" s="75">
        <f t="shared" si="6"/>
        <v>1290.1567010309273</v>
      </c>
      <c r="F44" s="76">
        <f t="shared" si="7"/>
        <v>1029.2610733896458</v>
      </c>
      <c r="G44" s="77">
        <f t="shared" si="8"/>
        <v>260.8956276412813</v>
      </c>
      <c r="H44" s="78">
        <f t="shared" si="9"/>
        <v>1551.0523286722087</v>
      </c>
      <c r="I44" s="2">
        <f t="shared" si="5"/>
        <v>40</v>
      </c>
      <c r="M44" s="90"/>
    </row>
    <row r="45" spans="2:14" ht="11.25">
      <c r="B45" s="22">
        <f t="shared" si="4"/>
        <v>2504</v>
      </c>
      <c r="C45" s="84">
        <v>1312.3</v>
      </c>
      <c r="D45" s="69"/>
      <c r="E45" s="75">
        <f t="shared" si="6"/>
        <v>1290.1567010309273</v>
      </c>
      <c r="F45" s="76">
        <f t="shared" si="7"/>
        <v>1029.2610733896458</v>
      </c>
      <c r="G45" s="77">
        <f t="shared" si="8"/>
        <v>260.8956276412813</v>
      </c>
      <c r="H45" s="78">
        <f t="shared" si="9"/>
        <v>1551.0523286722087</v>
      </c>
      <c r="I45" s="2">
        <f t="shared" si="5"/>
        <v>41</v>
      </c>
      <c r="J45" s="29"/>
      <c r="K45" s="29"/>
      <c r="L45" s="29"/>
      <c r="M45" s="29"/>
      <c r="N45" s="23"/>
    </row>
    <row r="46" spans="2:14" ht="11.25">
      <c r="B46" s="22">
        <f t="shared" si="4"/>
        <v>2505</v>
      </c>
      <c r="C46" s="84">
        <v>1064.6</v>
      </c>
      <c r="D46" s="69"/>
      <c r="E46" s="75">
        <f t="shared" si="6"/>
        <v>1290.1567010309273</v>
      </c>
      <c r="F46" s="76">
        <f t="shared" si="7"/>
        <v>1029.2610733896458</v>
      </c>
      <c r="G46" s="77">
        <f t="shared" si="8"/>
        <v>260.8956276412813</v>
      </c>
      <c r="H46" s="78">
        <f t="shared" si="9"/>
        <v>1551.0523286722087</v>
      </c>
      <c r="I46" s="2">
        <f t="shared" si="5"/>
        <v>42</v>
      </c>
      <c r="J46" s="30"/>
      <c r="K46" s="28"/>
      <c r="L46" s="30"/>
      <c r="M46" s="31"/>
      <c r="N46" s="23"/>
    </row>
    <row r="47" spans="2:13" ht="11.25">
      <c r="B47" s="22">
        <f t="shared" si="4"/>
        <v>2506</v>
      </c>
      <c r="C47" s="79">
        <v>1235</v>
      </c>
      <c r="D47" s="69"/>
      <c r="E47" s="75">
        <f t="shared" si="6"/>
        <v>1290.1567010309273</v>
      </c>
      <c r="F47" s="76">
        <f t="shared" si="7"/>
        <v>1029.2610733896458</v>
      </c>
      <c r="G47" s="77">
        <f t="shared" si="8"/>
        <v>260.8956276412813</v>
      </c>
      <c r="H47" s="78">
        <f t="shared" si="9"/>
        <v>1551.0523286722087</v>
      </c>
      <c r="I47" s="2">
        <f t="shared" si="5"/>
        <v>43</v>
      </c>
      <c r="J47" s="32"/>
      <c r="K47" s="33"/>
      <c r="L47" s="32"/>
      <c r="M47" s="34"/>
    </row>
    <row r="48" spans="2:13" ht="11.25">
      <c r="B48" s="22">
        <f t="shared" si="4"/>
        <v>2507</v>
      </c>
      <c r="C48" s="79">
        <v>1200.4</v>
      </c>
      <c r="D48" s="69"/>
      <c r="E48" s="75">
        <f t="shared" si="6"/>
        <v>1290.1567010309273</v>
      </c>
      <c r="F48" s="76">
        <f t="shared" si="7"/>
        <v>1029.2610733896458</v>
      </c>
      <c r="G48" s="77">
        <f t="shared" si="8"/>
        <v>260.8956276412813</v>
      </c>
      <c r="H48" s="78">
        <f t="shared" si="9"/>
        <v>1551.0523286722087</v>
      </c>
      <c r="I48" s="2">
        <f t="shared" si="5"/>
        <v>44</v>
      </c>
      <c r="J48" s="32"/>
      <c r="K48" s="33"/>
      <c r="L48" s="32"/>
      <c r="M48" s="34"/>
    </row>
    <row r="49" spans="2:13" ht="11.25">
      <c r="B49" s="22">
        <f t="shared" si="4"/>
        <v>2508</v>
      </c>
      <c r="C49" s="79">
        <v>847.7</v>
      </c>
      <c r="D49" s="69"/>
      <c r="E49" s="75">
        <f t="shared" si="6"/>
        <v>1290.1567010309273</v>
      </c>
      <c r="F49" s="76">
        <f t="shared" si="7"/>
        <v>1029.2610733896458</v>
      </c>
      <c r="G49" s="77">
        <f t="shared" si="8"/>
        <v>260.8956276412813</v>
      </c>
      <c r="H49" s="78">
        <f t="shared" si="9"/>
        <v>1551.0523286722087</v>
      </c>
      <c r="I49" s="2">
        <f t="shared" si="5"/>
        <v>45</v>
      </c>
      <c r="J49" s="32"/>
      <c r="K49" s="33"/>
      <c r="L49" s="32"/>
      <c r="M49" s="34"/>
    </row>
    <row r="50" spans="2:13" ht="11.25">
      <c r="B50" s="22">
        <f t="shared" si="4"/>
        <v>2509</v>
      </c>
      <c r="C50" s="79">
        <v>934.2</v>
      </c>
      <c r="D50" s="69"/>
      <c r="E50" s="75">
        <f t="shared" si="6"/>
        <v>1290.1567010309273</v>
      </c>
      <c r="F50" s="76">
        <f t="shared" si="7"/>
        <v>1029.2610733896458</v>
      </c>
      <c r="G50" s="77">
        <f t="shared" si="8"/>
        <v>260.8956276412813</v>
      </c>
      <c r="H50" s="78">
        <f t="shared" si="9"/>
        <v>1551.0523286722087</v>
      </c>
      <c r="I50" s="2">
        <f t="shared" si="5"/>
        <v>46</v>
      </c>
      <c r="J50" s="32"/>
      <c r="K50" s="33"/>
      <c r="L50" s="32"/>
      <c r="M50" s="34"/>
    </row>
    <row r="51" spans="2:13" ht="11.25">
      <c r="B51" s="22">
        <f t="shared" si="4"/>
        <v>2510</v>
      </c>
      <c r="C51" s="79">
        <v>989.7</v>
      </c>
      <c r="D51" s="69"/>
      <c r="E51" s="75">
        <f t="shared" si="6"/>
        <v>1290.1567010309273</v>
      </c>
      <c r="F51" s="76">
        <f t="shared" si="7"/>
        <v>1029.2610733896458</v>
      </c>
      <c r="G51" s="77">
        <f t="shared" si="8"/>
        <v>260.8956276412813</v>
      </c>
      <c r="H51" s="78">
        <f t="shared" si="9"/>
        <v>1551.0523286722087</v>
      </c>
      <c r="I51" s="2">
        <f t="shared" si="5"/>
        <v>47</v>
      </c>
      <c r="J51" s="32"/>
      <c r="K51" s="33"/>
      <c r="L51" s="32"/>
      <c r="M51" s="34"/>
    </row>
    <row r="52" spans="2:13" ht="11.25">
      <c r="B52" s="22">
        <f t="shared" si="4"/>
        <v>2511</v>
      </c>
      <c r="C52" s="79">
        <v>759.3</v>
      </c>
      <c r="D52" s="69"/>
      <c r="E52" s="75">
        <f t="shared" si="6"/>
        <v>1290.1567010309273</v>
      </c>
      <c r="F52" s="76">
        <f t="shared" si="7"/>
        <v>1029.2610733896458</v>
      </c>
      <c r="G52" s="77">
        <f t="shared" si="8"/>
        <v>260.8956276412813</v>
      </c>
      <c r="H52" s="78">
        <f t="shared" si="9"/>
        <v>1551.0523286722087</v>
      </c>
      <c r="I52" s="2">
        <f t="shared" si="5"/>
        <v>48</v>
      </c>
      <c r="J52" s="32"/>
      <c r="K52" s="33"/>
      <c r="L52" s="32"/>
      <c r="M52" s="34"/>
    </row>
    <row r="53" spans="2:13" ht="11.25">
      <c r="B53" s="22">
        <f t="shared" si="4"/>
        <v>2512</v>
      </c>
      <c r="C53" s="79">
        <v>1358.1</v>
      </c>
      <c r="D53" s="69"/>
      <c r="E53" s="75">
        <f t="shared" si="6"/>
        <v>1290.1567010309273</v>
      </c>
      <c r="F53" s="76">
        <f t="shared" si="7"/>
        <v>1029.2610733896458</v>
      </c>
      <c r="G53" s="77">
        <f t="shared" si="8"/>
        <v>260.8956276412813</v>
      </c>
      <c r="H53" s="78">
        <f t="shared" si="9"/>
        <v>1551.0523286722087</v>
      </c>
      <c r="I53" s="2">
        <f t="shared" si="5"/>
        <v>49</v>
      </c>
      <c r="J53" s="32"/>
      <c r="K53" s="33"/>
      <c r="L53" s="32"/>
      <c r="M53" s="34"/>
    </row>
    <row r="54" spans="2:13" ht="11.25">
      <c r="B54" s="22">
        <f t="shared" si="4"/>
        <v>2513</v>
      </c>
      <c r="C54" s="79">
        <v>1519.5</v>
      </c>
      <c r="D54" s="69"/>
      <c r="E54" s="75">
        <f t="shared" si="6"/>
        <v>1290.1567010309273</v>
      </c>
      <c r="F54" s="76">
        <f t="shared" si="7"/>
        <v>1029.2610733896458</v>
      </c>
      <c r="G54" s="77">
        <f t="shared" si="8"/>
        <v>260.8956276412813</v>
      </c>
      <c r="H54" s="78">
        <f t="shared" si="9"/>
        <v>1551.0523286722087</v>
      </c>
      <c r="I54" s="2">
        <f t="shared" si="5"/>
        <v>50</v>
      </c>
      <c r="J54" s="32"/>
      <c r="K54" s="33"/>
      <c r="L54" s="32"/>
      <c r="M54" s="34"/>
    </row>
    <row r="55" spans="2:13" ht="11.25">
      <c r="B55" s="22">
        <f t="shared" si="4"/>
        <v>2514</v>
      </c>
      <c r="C55" s="79">
        <v>1381.2</v>
      </c>
      <c r="D55" s="69"/>
      <c r="E55" s="75">
        <f t="shared" si="6"/>
        <v>1290.1567010309273</v>
      </c>
      <c r="F55" s="76">
        <f t="shared" si="7"/>
        <v>1029.2610733896458</v>
      </c>
      <c r="G55" s="77">
        <f t="shared" si="8"/>
        <v>260.8956276412813</v>
      </c>
      <c r="H55" s="78">
        <f t="shared" si="9"/>
        <v>1551.0523286722087</v>
      </c>
      <c r="I55" s="2">
        <f t="shared" si="5"/>
        <v>51</v>
      </c>
      <c r="J55" s="32"/>
      <c r="K55" s="33"/>
      <c r="L55" s="32"/>
      <c r="M55" s="34"/>
    </row>
    <row r="56" spans="2:13" ht="11.25">
      <c r="B56" s="22">
        <f t="shared" si="4"/>
        <v>2515</v>
      </c>
      <c r="C56" s="79">
        <v>883.6</v>
      </c>
      <c r="D56" s="69"/>
      <c r="E56" s="75">
        <f t="shared" si="6"/>
        <v>1290.1567010309273</v>
      </c>
      <c r="F56" s="76">
        <f t="shared" si="7"/>
        <v>1029.2610733896458</v>
      </c>
      <c r="G56" s="77">
        <f t="shared" si="8"/>
        <v>260.8956276412813</v>
      </c>
      <c r="H56" s="78">
        <f t="shared" si="9"/>
        <v>1551.0523286722087</v>
      </c>
      <c r="I56" s="2">
        <f t="shared" si="5"/>
        <v>52</v>
      </c>
      <c r="J56" s="32"/>
      <c r="K56" s="33"/>
      <c r="L56" s="32"/>
      <c r="M56" s="34"/>
    </row>
    <row r="57" spans="2:13" ht="11.25">
      <c r="B57" s="22">
        <f t="shared" si="4"/>
        <v>2516</v>
      </c>
      <c r="C57" s="79">
        <v>1462.3</v>
      </c>
      <c r="D57" s="69"/>
      <c r="E57" s="75">
        <f t="shared" si="6"/>
        <v>1290.1567010309273</v>
      </c>
      <c r="F57" s="76">
        <f t="shared" si="7"/>
        <v>1029.2610733896458</v>
      </c>
      <c r="G57" s="77">
        <f t="shared" si="8"/>
        <v>260.8956276412813</v>
      </c>
      <c r="H57" s="78">
        <f t="shared" si="9"/>
        <v>1551.0523286722087</v>
      </c>
      <c r="I57" s="2">
        <f t="shared" si="5"/>
        <v>53</v>
      </c>
      <c r="J57" s="32"/>
      <c r="K57" s="91"/>
      <c r="L57" s="91"/>
      <c r="M57" s="91"/>
    </row>
    <row r="58" spans="2:13" ht="11.25">
      <c r="B58" s="22">
        <f t="shared" si="4"/>
        <v>2517</v>
      </c>
      <c r="C58" s="79">
        <v>1209.9</v>
      </c>
      <c r="D58" s="69"/>
      <c r="E58" s="75">
        <f t="shared" si="6"/>
        <v>1290.1567010309273</v>
      </c>
      <c r="F58" s="76">
        <f t="shared" si="7"/>
        <v>1029.2610733896458</v>
      </c>
      <c r="G58" s="77">
        <f t="shared" si="8"/>
        <v>260.8956276412813</v>
      </c>
      <c r="H58" s="78">
        <f t="shared" si="9"/>
        <v>1551.0523286722087</v>
      </c>
      <c r="I58" s="2">
        <f t="shared" si="5"/>
        <v>54</v>
      </c>
      <c r="J58" s="32"/>
      <c r="K58" s="33"/>
      <c r="M58" s="34"/>
    </row>
    <row r="59" spans="2:10" ht="11.25">
      <c r="B59" s="22">
        <f t="shared" si="4"/>
        <v>2518</v>
      </c>
      <c r="C59" s="74">
        <v>1374</v>
      </c>
      <c r="D59" s="69"/>
      <c r="E59" s="75">
        <f t="shared" si="6"/>
        <v>1290.1567010309273</v>
      </c>
      <c r="F59" s="76">
        <f t="shared" si="7"/>
        <v>1029.2610733896458</v>
      </c>
      <c r="G59" s="77">
        <f t="shared" si="8"/>
        <v>260.8956276412813</v>
      </c>
      <c r="H59" s="78">
        <f t="shared" si="9"/>
        <v>1551.0523286722087</v>
      </c>
      <c r="I59" s="2">
        <f t="shared" si="5"/>
        <v>55</v>
      </c>
      <c r="J59" s="32"/>
    </row>
    <row r="60" spans="2:13" ht="11.25">
      <c r="B60" s="22">
        <f t="shared" si="4"/>
        <v>2519</v>
      </c>
      <c r="C60" s="79">
        <v>1120.7</v>
      </c>
      <c r="D60" s="69"/>
      <c r="E60" s="75">
        <f t="shared" si="6"/>
        <v>1290.1567010309273</v>
      </c>
      <c r="F60" s="76">
        <f t="shared" si="7"/>
        <v>1029.2610733896458</v>
      </c>
      <c r="G60" s="77">
        <f t="shared" si="8"/>
        <v>260.8956276412813</v>
      </c>
      <c r="H60" s="78">
        <f t="shared" si="9"/>
        <v>1551.0523286722087</v>
      </c>
      <c r="I60" s="2">
        <f t="shared" si="5"/>
        <v>56</v>
      </c>
      <c r="J60" s="32"/>
      <c r="K60" s="33"/>
      <c r="L60" s="32"/>
      <c r="M60" s="34"/>
    </row>
    <row r="61" spans="2:13" ht="11.25">
      <c r="B61" s="22">
        <f t="shared" si="4"/>
        <v>2520</v>
      </c>
      <c r="C61" s="74">
        <v>747.2</v>
      </c>
      <c r="D61" s="69"/>
      <c r="E61" s="75">
        <f t="shared" si="6"/>
        <v>1290.1567010309273</v>
      </c>
      <c r="F61" s="76">
        <f t="shared" si="7"/>
        <v>1029.2610733896458</v>
      </c>
      <c r="G61" s="77">
        <f t="shared" si="8"/>
        <v>260.8956276412813</v>
      </c>
      <c r="H61" s="78">
        <f t="shared" si="9"/>
        <v>1551.0523286722087</v>
      </c>
      <c r="I61" s="2">
        <f t="shared" si="5"/>
        <v>57</v>
      </c>
      <c r="J61" s="32"/>
      <c r="L61" s="93"/>
      <c r="M61" s="94"/>
    </row>
    <row r="62" spans="2:13" ht="11.25">
      <c r="B62" s="22">
        <f t="shared" si="4"/>
        <v>2521</v>
      </c>
      <c r="C62" s="79">
        <v>934</v>
      </c>
      <c r="D62" s="69"/>
      <c r="E62" s="75">
        <f t="shared" si="6"/>
        <v>1290.1567010309273</v>
      </c>
      <c r="F62" s="76">
        <f t="shared" si="7"/>
        <v>1029.2610733896458</v>
      </c>
      <c r="G62" s="77">
        <f t="shared" si="8"/>
        <v>260.8956276412813</v>
      </c>
      <c r="H62" s="78">
        <f t="shared" si="9"/>
        <v>1551.0523286722087</v>
      </c>
      <c r="I62" s="2">
        <f t="shared" si="5"/>
        <v>58</v>
      </c>
      <c r="J62" s="32"/>
      <c r="K62" s="33"/>
      <c r="L62" s="32"/>
      <c r="M62" s="34"/>
    </row>
    <row r="63" spans="2:13" ht="11.25">
      <c r="B63" s="22">
        <f t="shared" si="4"/>
        <v>2522</v>
      </c>
      <c r="C63" s="79">
        <v>804.7</v>
      </c>
      <c r="D63" s="69"/>
      <c r="E63" s="75">
        <f t="shared" si="6"/>
        <v>1290.1567010309273</v>
      </c>
      <c r="F63" s="76">
        <f t="shared" si="7"/>
        <v>1029.2610733896458</v>
      </c>
      <c r="G63" s="77">
        <f t="shared" si="8"/>
        <v>260.8956276412813</v>
      </c>
      <c r="H63" s="78">
        <f t="shared" si="9"/>
        <v>1551.0523286722087</v>
      </c>
      <c r="I63" s="2">
        <f t="shared" si="5"/>
        <v>59</v>
      </c>
      <c r="J63" s="32"/>
      <c r="K63" s="33"/>
      <c r="L63" s="32"/>
      <c r="M63" s="34"/>
    </row>
    <row r="64" spans="2:13" ht="11.25">
      <c r="B64" s="22">
        <f t="shared" si="4"/>
        <v>2523</v>
      </c>
      <c r="C64" s="79">
        <v>1282.6</v>
      </c>
      <c r="D64" s="69"/>
      <c r="E64" s="75">
        <f t="shared" si="6"/>
        <v>1290.1567010309273</v>
      </c>
      <c r="F64" s="76">
        <f t="shared" si="7"/>
        <v>1029.2610733896458</v>
      </c>
      <c r="G64" s="77">
        <f t="shared" si="8"/>
        <v>260.8956276412813</v>
      </c>
      <c r="H64" s="78">
        <f t="shared" si="9"/>
        <v>1551.0523286722087</v>
      </c>
      <c r="I64" s="2">
        <f t="shared" si="5"/>
        <v>60</v>
      </c>
      <c r="J64" s="32"/>
      <c r="K64" s="33"/>
      <c r="L64" s="32"/>
      <c r="M64" s="34"/>
    </row>
    <row r="65" spans="2:13" ht="11.25">
      <c r="B65" s="22">
        <f t="shared" si="4"/>
        <v>2524</v>
      </c>
      <c r="C65" s="79">
        <v>1071.4</v>
      </c>
      <c r="D65" s="69"/>
      <c r="E65" s="75">
        <f t="shared" si="6"/>
        <v>1290.1567010309273</v>
      </c>
      <c r="F65" s="76">
        <f t="shared" si="7"/>
        <v>1029.2610733896458</v>
      </c>
      <c r="G65" s="77">
        <f t="shared" si="8"/>
        <v>260.8956276412813</v>
      </c>
      <c r="H65" s="78">
        <f t="shared" si="9"/>
        <v>1551.0523286722087</v>
      </c>
      <c r="I65" s="2">
        <f t="shared" si="5"/>
        <v>61</v>
      </c>
      <c r="J65" s="32"/>
      <c r="K65" s="33"/>
      <c r="L65" s="32"/>
      <c r="M65" s="34"/>
    </row>
    <row r="66" spans="2:13" ht="11.25">
      <c r="B66" s="22">
        <f t="shared" si="4"/>
        <v>2525</v>
      </c>
      <c r="C66" s="79">
        <v>1168.3</v>
      </c>
      <c r="D66" s="69"/>
      <c r="E66" s="75">
        <f t="shared" si="6"/>
        <v>1290.1567010309273</v>
      </c>
      <c r="F66" s="76">
        <f t="shared" si="7"/>
        <v>1029.2610733896458</v>
      </c>
      <c r="G66" s="77">
        <f t="shared" si="8"/>
        <v>260.8956276412813</v>
      </c>
      <c r="H66" s="78">
        <f t="shared" si="9"/>
        <v>1551.0523286722087</v>
      </c>
      <c r="I66" s="2">
        <f t="shared" si="5"/>
        <v>62</v>
      </c>
      <c r="J66" s="32"/>
      <c r="K66" s="33"/>
      <c r="L66" s="32"/>
      <c r="M66" s="34"/>
    </row>
    <row r="67" spans="2:13" ht="11.25">
      <c r="B67" s="22">
        <f t="shared" si="4"/>
        <v>2526</v>
      </c>
      <c r="C67" s="79">
        <v>824.2</v>
      </c>
      <c r="D67" s="69"/>
      <c r="E67" s="75">
        <f t="shared" si="6"/>
        <v>1290.1567010309273</v>
      </c>
      <c r="F67" s="76">
        <f t="shared" si="7"/>
        <v>1029.2610733896458</v>
      </c>
      <c r="G67" s="77">
        <f t="shared" si="8"/>
        <v>260.8956276412813</v>
      </c>
      <c r="H67" s="78">
        <f t="shared" si="9"/>
        <v>1551.0523286722087</v>
      </c>
      <c r="I67" s="2">
        <f t="shared" si="5"/>
        <v>63</v>
      </c>
      <c r="J67" s="32"/>
      <c r="K67" s="33"/>
      <c r="L67" s="32"/>
      <c r="M67" s="34"/>
    </row>
    <row r="68" spans="2:13" ht="11.25">
      <c r="B68" s="22">
        <f t="shared" si="4"/>
        <v>2527</v>
      </c>
      <c r="C68" s="79">
        <v>1101.6</v>
      </c>
      <c r="D68" s="69"/>
      <c r="E68" s="75">
        <f t="shared" si="6"/>
        <v>1290.1567010309273</v>
      </c>
      <c r="F68" s="76">
        <f t="shared" si="7"/>
        <v>1029.2610733896458</v>
      </c>
      <c r="G68" s="77">
        <f t="shared" si="8"/>
        <v>260.8956276412813</v>
      </c>
      <c r="H68" s="78">
        <f t="shared" si="9"/>
        <v>1551.0523286722087</v>
      </c>
      <c r="I68" s="2">
        <f t="shared" si="5"/>
        <v>64</v>
      </c>
      <c r="J68" s="32"/>
      <c r="K68" s="33"/>
      <c r="L68" s="32"/>
      <c r="M68" s="34"/>
    </row>
    <row r="69" spans="2:13" ht="11.25">
      <c r="B69" s="22">
        <f t="shared" si="4"/>
        <v>2528</v>
      </c>
      <c r="C69" s="79">
        <v>1189.5</v>
      </c>
      <c r="D69" s="69"/>
      <c r="E69" s="75">
        <f t="shared" si="6"/>
        <v>1290.1567010309273</v>
      </c>
      <c r="F69" s="76">
        <f t="shared" si="7"/>
        <v>1029.2610733896458</v>
      </c>
      <c r="G69" s="77">
        <f t="shared" si="8"/>
        <v>260.8956276412813</v>
      </c>
      <c r="H69" s="78">
        <f t="shared" si="9"/>
        <v>1551.0523286722087</v>
      </c>
      <c r="I69" s="2">
        <f t="shared" si="5"/>
        <v>65</v>
      </c>
      <c r="J69" s="32"/>
      <c r="K69" s="88"/>
      <c r="L69" s="95"/>
      <c r="M69" s="94"/>
    </row>
    <row r="70" spans="2:10" ht="11.25">
      <c r="B70" s="22">
        <f t="shared" si="4"/>
        <v>2529</v>
      </c>
      <c r="C70" s="74">
        <v>1134.1</v>
      </c>
      <c r="D70" s="69"/>
      <c r="E70" s="75">
        <f t="shared" si="6"/>
        <v>1290.1567010309273</v>
      </c>
      <c r="F70" s="76">
        <f t="shared" si="7"/>
        <v>1029.2610733896458</v>
      </c>
      <c r="G70" s="77">
        <f t="shared" si="8"/>
        <v>260.8956276412813</v>
      </c>
      <c r="H70" s="78">
        <f t="shared" si="9"/>
        <v>1551.0523286722087</v>
      </c>
      <c r="I70" s="2">
        <f>I69+1</f>
        <v>66</v>
      </c>
      <c r="J70" s="32"/>
    </row>
    <row r="71" spans="2:10" ht="11.25">
      <c r="B71" s="22">
        <f aca="true" t="shared" si="10" ref="B71:B85">B70+1</f>
        <v>2530</v>
      </c>
      <c r="C71" s="74"/>
      <c r="D71" s="69"/>
      <c r="E71" s="75">
        <f t="shared" si="6"/>
        <v>1290.1567010309273</v>
      </c>
      <c r="F71" s="76">
        <f t="shared" si="7"/>
        <v>1029.2610733896458</v>
      </c>
      <c r="G71" s="77">
        <f t="shared" si="8"/>
        <v>260.8956276412813</v>
      </c>
      <c r="H71" s="78">
        <f t="shared" si="9"/>
        <v>1551.0523286722087</v>
      </c>
      <c r="I71" s="2">
        <f>I70+1</f>
        <v>67</v>
      </c>
      <c r="J71" s="32"/>
    </row>
    <row r="72" spans="2:10" ht="11.25">
      <c r="B72" s="22">
        <f t="shared" si="10"/>
        <v>2531</v>
      </c>
      <c r="C72" s="74">
        <v>1039.2</v>
      </c>
      <c r="D72" s="96"/>
      <c r="E72" s="75">
        <f t="shared" si="6"/>
        <v>1290.1567010309273</v>
      </c>
      <c r="F72" s="76">
        <f t="shared" si="7"/>
        <v>1029.2610733896458</v>
      </c>
      <c r="G72" s="77">
        <f t="shared" si="8"/>
        <v>260.8956276412813</v>
      </c>
      <c r="H72" s="78">
        <f t="shared" si="9"/>
        <v>1551.0523286722087</v>
      </c>
      <c r="I72" s="2">
        <f aca="true" t="shared" si="11" ref="I72:I105">I71+1</f>
        <v>68</v>
      </c>
      <c r="J72" s="32"/>
    </row>
    <row r="73" spans="2:13" ht="11.25">
      <c r="B73" s="22">
        <f t="shared" si="10"/>
        <v>2532</v>
      </c>
      <c r="C73" s="79">
        <v>1072.4</v>
      </c>
      <c r="D73" s="69"/>
      <c r="E73" s="75">
        <f t="shared" si="6"/>
        <v>1290.1567010309273</v>
      </c>
      <c r="F73" s="76">
        <f t="shared" si="7"/>
        <v>1029.2610733896458</v>
      </c>
      <c r="G73" s="77">
        <f t="shared" si="8"/>
        <v>260.8956276412813</v>
      </c>
      <c r="H73" s="78">
        <f t="shared" si="9"/>
        <v>1551.0523286722087</v>
      </c>
      <c r="I73" s="2">
        <f t="shared" si="11"/>
        <v>69</v>
      </c>
      <c r="J73" s="32"/>
      <c r="K73" s="33"/>
      <c r="L73" s="32"/>
      <c r="M73" s="34"/>
    </row>
    <row r="74" spans="2:13" ht="11.25">
      <c r="B74" s="22">
        <f t="shared" si="10"/>
        <v>2533</v>
      </c>
      <c r="C74" s="79">
        <v>1135.4</v>
      </c>
      <c r="D74" s="69"/>
      <c r="E74" s="75">
        <f t="shared" si="6"/>
        <v>1290.1567010309273</v>
      </c>
      <c r="F74" s="76">
        <f t="shared" si="7"/>
        <v>1029.2610733896458</v>
      </c>
      <c r="G74" s="77">
        <f t="shared" si="8"/>
        <v>260.8956276412813</v>
      </c>
      <c r="H74" s="78">
        <f t="shared" si="9"/>
        <v>1551.0523286722087</v>
      </c>
      <c r="I74" s="2">
        <f t="shared" si="11"/>
        <v>70</v>
      </c>
      <c r="J74" s="32"/>
      <c r="K74" s="33"/>
      <c r="L74" s="32"/>
      <c r="M74" s="34"/>
    </row>
    <row r="75" spans="2:13" ht="11.25">
      <c r="B75" s="22">
        <f t="shared" si="10"/>
        <v>2534</v>
      </c>
      <c r="C75" s="79">
        <v>1241</v>
      </c>
      <c r="D75" s="69"/>
      <c r="E75" s="75">
        <f t="shared" si="6"/>
        <v>1290.1567010309273</v>
      </c>
      <c r="F75" s="76">
        <f t="shared" si="7"/>
        <v>1029.2610733896458</v>
      </c>
      <c r="G75" s="77">
        <f t="shared" si="8"/>
        <v>260.8956276412813</v>
      </c>
      <c r="H75" s="78">
        <f t="shared" si="9"/>
        <v>1551.0523286722087</v>
      </c>
      <c r="I75" s="2">
        <f t="shared" si="11"/>
        <v>71</v>
      </c>
      <c r="J75" s="32"/>
      <c r="K75" s="33"/>
      <c r="L75" s="32"/>
      <c r="M75" s="34"/>
    </row>
    <row r="76" spans="2:13" ht="11.25">
      <c r="B76" s="22">
        <f t="shared" si="10"/>
        <v>2535</v>
      </c>
      <c r="C76" s="79">
        <v>1674.1</v>
      </c>
      <c r="D76" s="69"/>
      <c r="E76" s="75">
        <f t="shared" si="6"/>
        <v>1290.1567010309273</v>
      </c>
      <c r="F76" s="76">
        <f t="shared" si="7"/>
        <v>1029.2610733896458</v>
      </c>
      <c r="G76" s="77">
        <f t="shared" si="8"/>
        <v>260.8956276412813</v>
      </c>
      <c r="H76" s="78">
        <f t="shared" si="9"/>
        <v>1551.0523286722087</v>
      </c>
      <c r="I76" s="2">
        <f t="shared" si="11"/>
        <v>72</v>
      </c>
      <c r="J76" s="32"/>
      <c r="K76" s="33"/>
      <c r="L76" s="32"/>
      <c r="M76" s="34"/>
    </row>
    <row r="77" spans="2:13" ht="11.25">
      <c r="B77" s="22">
        <f t="shared" si="10"/>
        <v>2536</v>
      </c>
      <c r="C77" s="79">
        <v>1236.2</v>
      </c>
      <c r="D77" s="69"/>
      <c r="E77" s="75">
        <f t="shared" si="6"/>
        <v>1290.1567010309273</v>
      </c>
      <c r="F77" s="76">
        <f t="shared" si="7"/>
        <v>1029.2610733896458</v>
      </c>
      <c r="G77" s="77">
        <f t="shared" si="8"/>
        <v>260.8956276412813</v>
      </c>
      <c r="H77" s="78">
        <f t="shared" si="9"/>
        <v>1551.0523286722087</v>
      </c>
      <c r="I77" s="2">
        <f t="shared" si="11"/>
        <v>73</v>
      </c>
      <c r="J77" s="32"/>
      <c r="K77" s="33"/>
      <c r="L77" s="32"/>
      <c r="M77" s="34"/>
    </row>
    <row r="78" spans="2:13" ht="11.25">
      <c r="B78" s="22">
        <f t="shared" si="10"/>
        <v>2537</v>
      </c>
      <c r="C78" s="79">
        <v>1792</v>
      </c>
      <c r="D78" s="69"/>
      <c r="E78" s="75">
        <f t="shared" si="6"/>
        <v>1290.1567010309273</v>
      </c>
      <c r="F78" s="76">
        <f t="shared" si="7"/>
        <v>1029.2610733896458</v>
      </c>
      <c r="G78" s="77">
        <f t="shared" si="8"/>
        <v>260.8956276412813</v>
      </c>
      <c r="H78" s="78">
        <f t="shared" si="9"/>
        <v>1551.0523286722087</v>
      </c>
      <c r="I78" s="2">
        <f t="shared" si="11"/>
        <v>74</v>
      </c>
      <c r="J78" s="32"/>
      <c r="K78" s="33"/>
      <c r="L78" s="32"/>
      <c r="M78" s="34"/>
    </row>
    <row r="79" spans="2:13" ht="11.25">
      <c r="B79" s="22">
        <f t="shared" si="10"/>
        <v>2538</v>
      </c>
      <c r="C79" s="79">
        <v>1693.3</v>
      </c>
      <c r="D79" s="69"/>
      <c r="E79" s="75">
        <f t="shared" si="6"/>
        <v>1290.1567010309273</v>
      </c>
      <c r="F79" s="76">
        <f t="shared" si="7"/>
        <v>1029.2610733896458</v>
      </c>
      <c r="G79" s="77">
        <f t="shared" si="8"/>
        <v>260.8956276412813</v>
      </c>
      <c r="H79" s="78">
        <f t="shared" si="9"/>
        <v>1551.0523286722087</v>
      </c>
      <c r="I79" s="2">
        <f t="shared" si="11"/>
        <v>75</v>
      </c>
      <c r="J79" s="32"/>
      <c r="K79" s="33"/>
      <c r="L79" s="32"/>
      <c r="M79" s="34"/>
    </row>
    <row r="80" spans="2:13" ht="11.25">
      <c r="B80" s="22">
        <f t="shared" si="10"/>
        <v>2539</v>
      </c>
      <c r="C80" s="79">
        <v>1379.8</v>
      </c>
      <c r="D80" s="69"/>
      <c r="E80" s="75">
        <f t="shared" si="6"/>
        <v>1290.1567010309273</v>
      </c>
      <c r="F80" s="76">
        <f t="shared" si="7"/>
        <v>1029.2610733896458</v>
      </c>
      <c r="G80" s="77">
        <f t="shared" si="8"/>
        <v>260.8956276412813</v>
      </c>
      <c r="H80" s="78">
        <f t="shared" si="9"/>
        <v>1551.0523286722087</v>
      </c>
      <c r="I80" s="2">
        <f t="shared" si="11"/>
        <v>76</v>
      </c>
      <c r="J80" s="32"/>
      <c r="K80" s="33"/>
      <c r="L80" s="32"/>
      <c r="M80" s="34"/>
    </row>
    <row r="81" spans="2:13" ht="11.25">
      <c r="B81" s="22">
        <f t="shared" si="10"/>
        <v>2540</v>
      </c>
      <c r="C81" s="84">
        <v>1320.9</v>
      </c>
      <c r="D81" s="69"/>
      <c r="E81" s="75">
        <f t="shared" si="6"/>
        <v>1290.1567010309273</v>
      </c>
      <c r="F81" s="76">
        <f t="shared" si="7"/>
        <v>1029.2610733896458</v>
      </c>
      <c r="G81" s="77">
        <f t="shared" si="8"/>
        <v>260.8956276412813</v>
      </c>
      <c r="H81" s="78">
        <f t="shared" si="9"/>
        <v>1551.0523286722087</v>
      </c>
      <c r="I81" s="2">
        <f t="shared" si="11"/>
        <v>77</v>
      </c>
      <c r="J81" s="32"/>
      <c r="K81" s="33"/>
      <c r="L81" s="32"/>
      <c r="M81" s="34"/>
    </row>
    <row r="82" spans="2:13" ht="11.25">
      <c r="B82" s="22">
        <f t="shared" si="10"/>
        <v>2541</v>
      </c>
      <c r="C82" s="79">
        <v>1145.4</v>
      </c>
      <c r="D82" s="69"/>
      <c r="E82" s="75">
        <f t="shared" si="6"/>
        <v>1290.1567010309273</v>
      </c>
      <c r="F82" s="76">
        <f t="shared" si="7"/>
        <v>1029.2610733896458</v>
      </c>
      <c r="G82" s="77">
        <f t="shared" si="8"/>
        <v>260.8956276412813</v>
      </c>
      <c r="H82" s="78">
        <f t="shared" si="9"/>
        <v>1551.0523286722087</v>
      </c>
      <c r="I82" s="2">
        <f t="shared" si="11"/>
        <v>78</v>
      </c>
      <c r="J82" s="32"/>
      <c r="K82" s="33"/>
      <c r="L82" s="32"/>
      <c r="M82" s="34"/>
    </row>
    <row r="83" spans="2:13" ht="11.25">
      <c r="B83" s="22">
        <f t="shared" si="10"/>
        <v>2542</v>
      </c>
      <c r="C83" s="84">
        <v>1615</v>
      </c>
      <c r="D83" s="69"/>
      <c r="E83" s="75">
        <f t="shared" si="6"/>
        <v>1290.1567010309273</v>
      </c>
      <c r="F83" s="76">
        <f t="shared" si="7"/>
        <v>1029.2610733896458</v>
      </c>
      <c r="G83" s="77">
        <f t="shared" si="8"/>
        <v>260.8956276412813</v>
      </c>
      <c r="H83" s="78">
        <f t="shared" si="9"/>
        <v>1551.0523286722087</v>
      </c>
      <c r="I83" s="2">
        <f t="shared" si="11"/>
        <v>79</v>
      </c>
      <c r="J83" s="32"/>
      <c r="K83" s="33"/>
      <c r="L83" s="32"/>
      <c r="M83" s="34"/>
    </row>
    <row r="84" spans="2:13" ht="11.25">
      <c r="B84" s="22">
        <f t="shared" si="10"/>
        <v>2543</v>
      </c>
      <c r="C84" s="79">
        <v>1301.5</v>
      </c>
      <c r="D84" s="69"/>
      <c r="E84" s="75">
        <f t="shared" si="6"/>
        <v>1290.1567010309273</v>
      </c>
      <c r="F84" s="76">
        <f t="shared" si="7"/>
        <v>1029.2610733896458</v>
      </c>
      <c r="G84" s="77">
        <f t="shared" si="8"/>
        <v>260.8956276412813</v>
      </c>
      <c r="H84" s="78">
        <f t="shared" si="9"/>
        <v>1551.0523286722087</v>
      </c>
      <c r="I84" s="2">
        <f t="shared" si="11"/>
        <v>80</v>
      </c>
      <c r="J84" s="32"/>
      <c r="K84" s="33"/>
      <c r="L84" s="32"/>
      <c r="M84" s="34"/>
    </row>
    <row r="85" spans="2:13" ht="11.25">
      <c r="B85" s="22">
        <f t="shared" si="10"/>
        <v>2544</v>
      </c>
      <c r="C85" s="79">
        <v>1326.5</v>
      </c>
      <c r="D85" s="69"/>
      <c r="E85" s="75">
        <f t="shared" si="6"/>
        <v>1290.1567010309273</v>
      </c>
      <c r="F85" s="76">
        <f t="shared" si="7"/>
        <v>1029.2610733896458</v>
      </c>
      <c r="G85" s="77">
        <f t="shared" si="8"/>
        <v>260.8956276412813</v>
      </c>
      <c r="H85" s="78">
        <f t="shared" si="9"/>
        <v>1551.0523286722087</v>
      </c>
      <c r="I85" s="2">
        <f t="shared" si="11"/>
        <v>81</v>
      </c>
      <c r="J85" s="32"/>
      <c r="K85" s="33"/>
      <c r="L85" s="32"/>
      <c r="M85" s="34"/>
    </row>
    <row r="86" spans="2:13" ht="11.25">
      <c r="B86" s="22">
        <f>B85+1</f>
        <v>2545</v>
      </c>
      <c r="C86" s="79">
        <v>1529.2</v>
      </c>
      <c r="D86" s="69"/>
      <c r="E86" s="75">
        <f t="shared" si="6"/>
        <v>1290.1567010309273</v>
      </c>
      <c r="F86" s="76">
        <f t="shared" si="7"/>
        <v>1029.2610733896458</v>
      </c>
      <c r="G86" s="77">
        <f t="shared" si="8"/>
        <v>260.8956276412813</v>
      </c>
      <c r="H86" s="78">
        <f t="shared" si="9"/>
        <v>1551.0523286722087</v>
      </c>
      <c r="I86" s="2">
        <f t="shared" si="11"/>
        <v>82</v>
      </c>
      <c r="J86" s="32"/>
      <c r="K86" s="33"/>
      <c r="L86" s="32"/>
      <c r="M86" s="34"/>
    </row>
    <row r="87" spans="2:13" ht="11.25">
      <c r="B87" s="22">
        <f aca="true" t="shared" si="12" ref="B87:B106">B86+1</f>
        <v>2546</v>
      </c>
      <c r="C87" s="79">
        <v>985</v>
      </c>
      <c r="D87" s="69"/>
      <c r="E87" s="75">
        <f t="shared" si="6"/>
        <v>1290.1567010309273</v>
      </c>
      <c r="F87" s="76">
        <f t="shared" si="7"/>
        <v>1029.2610733896458</v>
      </c>
      <c r="G87" s="77">
        <f t="shared" si="8"/>
        <v>260.8956276412813</v>
      </c>
      <c r="H87" s="78">
        <f t="shared" si="9"/>
        <v>1551.0523286722087</v>
      </c>
      <c r="I87" s="2">
        <f t="shared" si="11"/>
        <v>83</v>
      </c>
      <c r="J87" s="32"/>
      <c r="K87" s="33"/>
      <c r="L87" s="32"/>
      <c r="M87" s="34"/>
    </row>
    <row r="88" spans="2:13" ht="11.25">
      <c r="B88" s="22">
        <f t="shared" si="12"/>
        <v>2547</v>
      </c>
      <c r="C88" s="84">
        <v>1828.2</v>
      </c>
      <c r="D88" s="69"/>
      <c r="E88" s="75">
        <f t="shared" si="6"/>
        <v>1290.1567010309273</v>
      </c>
      <c r="F88" s="76">
        <f t="shared" si="7"/>
        <v>1029.2610733896458</v>
      </c>
      <c r="G88" s="77">
        <f t="shared" si="8"/>
        <v>260.8956276412813</v>
      </c>
      <c r="H88" s="78">
        <f t="shared" si="9"/>
        <v>1551.0523286722087</v>
      </c>
      <c r="I88" s="2">
        <f t="shared" si="11"/>
        <v>84</v>
      </c>
      <c r="J88" s="32"/>
      <c r="K88" s="33"/>
      <c r="L88" s="32"/>
      <c r="M88" s="34"/>
    </row>
    <row r="89" spans="2:13" ht="11.25">
      <c r="B89" s="22">
        <f t="shared" si="12"/>
        <v>2548</v>
      </c>
      <c r="C89" s="84">
        <v>1572.6</v>
      </c>
      <c r="D89" s="69"/>
      <c r="E89" s="75">
        <f t="shared" si="6"/>
        <v>1290.1567010309273</v>
      </c>
      <c r="F89" s="76">
        <f t="shared" si="7"/>
        <v>1029.2610733896458</v>
      </c>
      <c r="G89" s="77">
        <f t="shared" si="8"/>
        <v>260.8956276412813</v>
      </c>
      <c r="H89" s="78">
        <f t="shared" si="9"/>
        <v>1551.0523286722087</v>
      </c>
      <c r="I89" s="2">
        <f t="shared" si="11"/>
        <v>85</v>
      </c>
      <c r="J89" s="32"/>
      <c r="K89" s="33"/>
      <c r="L89" s="32"/>
      <c r="M89" s="34"/>
    </row>
    <row r="90" spans="2:13" ht="11.25">
      <c r="B90" s="22">
        <f t="shared" si="12"/>
        <v>2549</v>
      </c>
      <c r="C90" s="84">
        <v>1256.8</v>
      </c>
      <c r="D90" s="69"/>
      <c r="E90" s="75">
        <f t="shared" si="6"/>
        <v>1290.1567010309273</v>
      </c>
      <c r="F90" s="76">
        <f t="shared" si="7"/>
        <v>1029.2610733896458</v>
      </c>
      <c r="G90" s="77">
        <f t="shared" si="8"/>
        <v>260.8956276412813</v>
      </c>
      <c r="H90" s="78">
        <f t="shared" si="9"/>
        <v>1551.0523286722087</v>
      </c>
      <c r="I90" s="2">
        <f t="shared" si="11"/>
        <v>86</v>
      </c>
      <c r="J90" s="32"/>
      <c r="K90" s="33"/>
      <c r="L90" s="32"/>
      <c r="M90" s="34"/>
    </row>
    <row r="91" spans="2:13" ht="11.25">
      <c r="B91" s="22">
        <f t="shared" si="12"/>
        <v>2550</v>
      </c>
      <c r="C91" s="84">
        <v>1121.3</v>
      </c>
      <c r="D91" s="69"/>
      <c r="E91" s="75">
        <f t="shared" si="6"/>
        <v>1290.1567010309273</v>
      </c>
      <c r="F91" s="76">
        <f t="shared" si="7"/>
        <v>1029.2610733896458</v>
      </c>
      <c r="G91" s="77">
        <f t="shared" si="8"/>
        <v>260.8956276412813</v>
      </c>
      <c r="H91" s="78">
        <f t="shared" si="9"/>
        <v>1551.0523286722087</v>
      </c>
      <c r="I91" s="2">
        <f t="shared" si="11"/>
        <v>87</v>
      </c>
      <c r="J91" s="32"/>
      <c r="K91" s="33"/>
      <c r="L91" s="32"/>
      <c r="M91" s="34"/>
    </row>
    <row r="92" spans="2:13" ht="11.25">
      <c r="B92" s="22">
        <f t="shared" si="12"/>
        <v>2551</v>
      </c>
      <c r="C92" s="84"/>
      <c r="D92" s="69"/>
      <c r="E92" s="75">
        <f t="shared" si="6"/>
        <v>1290.1567010309273</v>
      </c>
      <c r="F92" s="76">
        <f t="shared" si="7"/>
        <v>1029.2610733896458</v>
      </c>
      <c r="G92" s="77">
        <f t="shared" si="8"/>
        <v>260.8956276412813</v>
      </c>
      <c r="H92" s="78">
        <f t="shared" si="9"/>
        <v>1551.0523286722087</v>
      </c>
      <c r="I92" s="2">
        <f t="shared" si="11"/>
        <v>88</v>
      </c>
      <c r="J92" s="32"/>
      <c r="K92" s="33"/>
      <c r="L92" s="32"/>
      <c r="M92" s="34"/>
    </row>
    <row r="93" spans="2:13" ht="11.25">
      <c r="B93" s="22">
        <f t="shared" si="12"/>
        <v>2552</v>
      </c>
      <c r="C93" s="84">
        <v>1556.1</v>
      </c>
      <c r="D93" s="69"/>
      <c r="E93" s="75">
        <f t="shared" si="6"/>
        <v>1290.1567010309273</v>
      </c>
      <c r="F93" s="76">
        <f t="shared" si="7"/>
        <v>1029.2610733896458</v>
      </c>
      <c r="G93" s="77">
        <f t="shared" si="8"/>
        <v>260.8956276412813</v>
      </c>
      <c r="H93" s="78">
        <f t="shared" si="9"/>
        <v>1551.0523286722087</v>
      </c>
      <c r="I93" s="2">
        <f t="shared" si="11"/>
        <v>89</v>
      </c>
      <c r="J93" s="32"/>
      <c r="K93" s="33"/>
      <c r="L93" s="32"/>
      <c r="M93" s="34"/>
    </row>
    <row r="94" spans="2:13" ht="11.25">
      <c r="B94" s="22">
        <f t="shared" si="12"/>
        <v>2553</v>
      </c>
      <c r="C94" s="97">
        <v>1598.9</v>
      </c>
      <c r="D94" s="69"/>
      <c r="E94" s="75">
        <f t="shared" si="6"/>
        <v>1290.1567010309273</v>
      </c>
      <c r="F94" s="76">
        <f t="shared" si="7"/>
        <v>1029.2610733896458</v>
      </c>
      <c r="G94" s="77">
        <f t="shared" si="8"/>
        <v>260.8956276412813</v>
      </c>
      <c r="H94" s="78">
        <f t="shared" si="9"/>
        <v>1551.0523286722087</v>
      </c>
      <c r="I94" s="2">
        <f t="shared" si="11"/>
        <v>90</v>
      </c>
      <c r="J94" s="32"/>
      <c r="L94" s="95"/>
      <c r="M94" s="94"/>
    </row>
    <row r="95" spans="2:13" ht="11.25">
      <c r="B95" s="22">
        <f t="shared" si="12"/>
        <v>2554</v>
      </c>
      <c r="C95" s="84">
        <v>1666.4</v>
      </c>
      <c r="D95" s="69"/>
      <c r="E95" s="75">
        <f t="shared" si="6"/>
        <v>1290.1567010309273</v>
      </c>
      <c r="F95" s="76">
        <f t="shared" si="7"/>
        <v>1029.2610733896458</v>
      </c>
      <c r="G95" s="77">
        <f t="shared" si="8"/>
        <v>260.8956276412813</v>
      </c>
      <c r="H95" s="78">
        <f t="shared" si="9"/>
        <v>1551.0523286722087</v>
      </c>
      <c r="I95" s="2">
        <f t="shared" si="11"/>
        <v>91</v>
      </c>
      <c r="J95" s="32"/>
      <c r="K95" s="33"/>
      <c r="L95" s="32"/>
      <c r="M95" s="34"/>
    </row>
    <row r="96" spans="2:13" ht="11.25">
      <c r="B96" s="22">
        <f t="shared" si="12"/>
        <v>2555</v>
      </c>
      <c r="C96" s="84">
        <v>1300.4</v>
      </c>
      <c r="D96" s="69"/>
      <c r="E96" s="75">
        <f t="shared" si="6"/>
        <v>1290.1567010309273</v>
      </c>
      <c r="F96" s="76">
        <f t="shared" si="7"/>
        <v>1029.2610733896458</v>
      </c>
      <c r="G96" s="77">
        <f t="shared" si="8"/>
        <v>260.8956276412813</v>
      </c>
      <c r="H96" s="78">
        <f t="shared" si="9"/>
        <v>1551.0523286722087</v>
      </c>
      <c r="I96" s="2">
        <f t="shared" si="11"/>
        <v>92</v>
      </c>
      <c r="J96" s="32"/>
      <c r="K96" s="33"/>
      <c r="L96" s="32"/>
      <c r="M96" s="34"/>
    </row>
    <row r="97" spans="2:13" ht="11.25">
      <c r="B97" s="22">
        <f t="shared" si="12"/>
        <v>2556</v>
      </c>
      <c r="C97" s="84">
        <v>1425.8</v>
      </c>
      <c r="D97" s="69"/>
      <c r="E97" s="75">
        <f t="shared" si="6"/>
        <v>1290.1567010309273</v>
      </c>
      <c r="F97" s="76">
        <f t="shared" si="7"/>
        <v>1029.2610733896458</v>
      </c>
      <c r="G97" s="77">
        <f t="shared" si="8"/>
        <v>260.8956276412813</v>
      </c>
      <c r="H97" s="78">
        <f t="shared" si="9"/>
        <v>1551.0523286722087</v>
      </c>
      <c r="I97" s="2">
        <f t="shared" si="11"/>
        <v>93</v>
      </c>
      <c r="J97" s="32"/>
      <c r="K97" s="33"/>
      <c r="L97" s="32"/>
      <c r="M97" s="34"/>
    </row>
    <row r="98" spans="2:13" ht="11.25">
      <c r="B98" s="22">
        <f t="shared" si="12"/>
        <v>2557</v>
      </c>
      <c r="C98" s="84">
        <v>1301.3</v>
      </c>
      <c r="D98" s="69"/>
      <c r="E98" s="75">
        <f t="shared" si="6"/>
        <v>1290.1567010309273</v>
      </c>
      <c r="F98" s="76">
        <f t="shared" si="7"/>
        <v>1029.2610733896458</v>
      </c>
      <c r="G98" s="77">
        <f t="shared" si="8"/>
        <v>260.8956276412813</v>
      </c>
      <c r="H98" s="78">
        <f t="shared" si="9"/>
        <v>1551.0523286722087</v>
      </c>
      <c r="I98" s="2">
        <f t="shared" si="11"/>
        <v>94</v>
      </c>
      <c r="J98" s="32"/>
      <c r="K98" s="33"/>
      <c r="L98" s="32"/>
      <c r="M98" s="34"/>
    </row>
    <row r="99" spans="2:13" ht="11.25">
      <c r="B99" s="22">
        <f t="shared" si="12"/>
        <v>2558</v>
      </c>
      <c r="C99" s="84">
        <v>1217.7</v>
      </c>
      <c r="D99" s="69"/>
      <c r="E99" s="75">
        <f t="shared" si="6"/>
        <v>1290.1567010309273</v>
      </c>
      <c r="F99" s="76">
        <f t="shared" si="7"/>
        <v>1029.2610733896458</v>
      </c>
      <c r="G99" s="77">
        <f t="shared" si="8"/>
        <v>260.8956276412813</v>
      </c>
      <c r="H99" s="78">
        <f t="shared" si="9"/>
        <v>1551.0523286722087</v>
      </c>
      <c r="I99" s="2">
        <f t="shared" si="11"/>
        <v>95</v>
      </c>
      <c r="J99" s="32"/>
      <c r="K99" s="33"/>
      <c r="L99" s="32"/>
      <c r="M99" s="34"/>
    </row>
    <row r="100" spans="2:13" ht="11.25">
      <c r="B100" s="22">
        <f t="shared" si="12"/>
        <v>2559</v>
      </c>
      <c r="C100" s="84">
        <v>1708.3</v>
      </c>
      <c r="D100" s="69"/>
      <c r="E100" s="75">
        <f t="shared" si="6"/>
        <v>1290.1567010309273</v>
      </c>
      <c r="F100" s="76">
        <f t="shared" si="7"/>
        <v>1029.2610733896458</v>
      </c>
      <c r="G100" s="77">
        <f t="shared" si="8"/>
        <v>260.8956276412813</v>
      </c>
      <c r="H100" s="78">
        <f t="shared" si="9"/>
        <v>1551.0523286722087</v>
      </c>
      <c r="I100" s="2">
        <f t="shared" si="11"/>
        <v>96</v>
      </c>
      <c r="J100" s="32"/>
      <c r="K100" s="33"/>
      <c r="L100" s="32"/>
      <c r="M100" s="34"/>
    </row>
    <row r="101" spans="2:13" ht="11.25">
      <c r="B101" s="22">
        <f t="shared" si="12"/>
        <v>2560</v>
      </c>
      <c r="C101" s="84">
        <v>1278.7</v>
      </c>
      <c r="D101" s="69"/>
      <c r="E101" s="75">
        <f>$C$123</f>
        <v>1290.1567010309273</v>
      </c>
      <c r="F101" s="76">
        <f>+$C$126</f>
        <v>1029.2610733896458</v>
      </c>
      <c r="G101" s="77">
        <f>$C$124</f>
        <v>260.8956276412813</v>
      </c>
      <c r="H101" s="78">
        <f>+$C$127</f>
        <v>1551.0523286722087</v>
      </c>
      <c r="I101" s="2">
        <f t="shared" si="11"/>
        <v>97</v>
      </c>
      <c r="J101" s="32"/>
      <c r="K101" s="33"/>
      <c r="L101" s="32"/>
      <c r="M101" s="34"/>
    </row>
    <row r="102" spans="2:13" ht="11.25">
      <c r="B102" s="22">
        <f t="shared" si="12"/>
        <v>2561</v>
      </c>
      <c r="C102" s="84">
        <v>1657.8</v>
      </c>
      <c r="D102" s="69"/>
      <c r="E102" s="75">
        <f>$C$123</f>
        <v>1290.1567010309273</v>
      </c>
      <c r="F102" s="76">
        <f>+$C$126</f>
        <v>1029.2610733896458</v>
      </c>
      <c r="G102" s="77">
        <f>$C$124</f>
        <v>260.8956276412813</v>
      </c>
      <c r="H102" s="78">
        <f>+$C$127</f>
        <v>1551.0523286722087</v>
      </c>
      <c r="I102" s="2">
        <f t="shared" si="11"/>
        <v>98</v>
      </c>
      <c r="J102" s="32"/>
      <c r="K102" s="33"/>
      <c r="L102" s="32"/>
      <c r="M102" s="34"/>
    </row>
    <row r="103" spans="2:10" ht="11.25">
      <c r="B103" s="22">
        <f t="shared" si="12"/>
        <v>2562</v>
      </c>
      <c r="C103" s="97">
        <v>1168</v>
      </c>
      <c r="E103" s="75">
        <f>$C$123</f>
        <v>1290.1567010309273</v>
      </c>
      <c r="F103" s="76">
        <f>+$C$126</f>
        <v>1029.2610733896458</v>
      </c>
      <c r="G103" s="77">
        <f>$C$124</f>
        <v>260.8956276412813</v>
      </c>
      <c r="H103" s="78">
        <f>+$C$127</f>
        <v>1551.0523286722087</v>
      </c>
      <c r="I103" s="2">
        <f t="shared" si="11"/>
        <v>99</v>
      </c>
      <c r="J103" s="32"/>
    </row>
    <row r="104" spans="2:10" ht="11.25">
      <c r="B104" s="22">
        <f t="shared" si="12"/>
        <v>2563</v>
      </c>
      <c r="C104" s="97">
        <v>1080.9</v>
      </c>
      <c r="D104" s="69"/>
      <c r="E104" s="75">
        <f>$C$123</f>
        <v>1290.1567010309273</v>
      </c>
      <c r="F104" s="76">
        <f>+$C$126</f>
        <v>1029.2610733896458</v>
      </c>
      <c r="G104" s="77">
        <f>$C$124</f>
        <v>260.8956276412813</v>
      </c>
      <c r="H104" s="78">
        <f>+$C$127</f>
        <v>1551.0523286722087</v>
      </c>
      <c r="I104" s="2">
        <f t="shared" si="11"/>
        <v>100</v>
      </c>
      <c r="J104" s="32"/>
    </row>
    <row r="105" spans="2:14" ht="11.25">
      <c r="B105" s="98">
        <f t="shared" si="12"/>
        <v>2564</v>
      </c>
      <c r="C105" s="99">
        <v>1429</v>
      </c>
      <c r="D105" s="100"/>
      <c r="E105" s="75">
        <f>$C$123</f>
        <v>1290.1567010309273</v>
      </c>
      <c r="F105" s="76">
        <f>+$C$126</f>
        <v>1029.2610733896458</v>
      </c>
      <c r="G105" s="77">
        <f>$C$124</f>
        <v>260.8956276412813</v>
      </c>
      <c r="H105" s="78">
        <f>+$C$127</f>
        <v>1551.0523286722087</v>
      </c>
      <c r="I105" s="2">
        <f t="shared" si="11"/>
        <v>101</v>
      </c>
      <c r="J105" s="32"/>
      <c r="K105" s="107" t="str">
        <f>'[1]std. - ชป.น่าน'!$K$20:$N$20</f>
        <v>ปีน้ำ2565 ปริมาณฝนสะสม 1 เม.ย.65 - 31 มี.ค.66</v>
      </c>
      <c r="L105" s="107"/>
      <c r="M105" s="107"/>
      <c r="N105" s="107"/>
    </row>
    <row r="106" spans="2:13" ht="11.25">
      <c r="B106" s="101">
        <f t="shared" si="12"/>
        <v>2565</v>
      </c>
      <c r="C106" s="102">
        <v>1394</v>
      </c>
      <c r="D106" s="103">
        <f>C106</f>
        <v>1394</v>
      </c>
      <c r="E106" s="80"/>
      <c r="F106" s="81"/>
      <c r="G106" s="82"/>
      <c r="H106" s="83"/>
      <c r="J106" s="32"/>
      <c r="K106" s="33"/>
      <c r="L106" s="32"/>
      <c r="M106" s="34"/>
    </row>
    <row r="107" spans="2:13" ht="11.25">
      <c r="B107" s="22"/>
      <c r="C107" s="84"/>
      <c r="D107" s="69"/>
      <c r="E107" s="80"/>
      <c r="F107" s="81"/>
      <c r="G107" s="82"/>
      <c r="H107" s="83"/>
      <c r="J107" s="32"/>
      <c r="K107" s="33"/>
      <c r="L107" s="32"/>
      <c r="M107" s="34"/>
    </row>
    <row r="108" spans="2:13" ht="11.25">
      <c r="B108" s="22"/>
      <c r="C108" s="84"/>
      <c r="D108" s="69"/>
      <c r="E108" s="80"/>
      <c r="F108" s="81"/>
      <c r="G108" s="82"/>
      <c r="H108" s="83"/>
      <c r="J108" s="32"/>
      <c r="K108" s="33"/>
      <c r="L108" s="32"/>
      <c r="M108" s="34"/>
    </row>
    <row r="109" spans="2:13" ht="11.25">
      <c r="B109" s="22"/>
      <c r="C109" s="84"/>
      <c r="D109" s="69"/>
      <c r="E109" s="80"/>
      <c r="F109" s="81"/>
      <c r="G109" s="82"/>
      <c r="H109" s="83"/>
      <c r="J109" s="32"/>
      <c r="K109" s="33"/>
      <c r="L109" s="32"/>
      <c r="M109" s="34"/>
    </row>
    <row r="110" spans="2:13" ht="11.25">
      <c r="B110" s="22"/>
      <c r="C110" s="84"/>
      <c r="D110" s="69"/>
      <c r="E110" s="80"/>
      <c r="F110" s="81"/>
      <c r="G110" s="82"/>
      <c r="H110" s="83"/>
      <c r="J110" s="32"/>
      <c r="K110" s="33"/>
      <c r="L110" s="32"/>
      <c r="M110" s="34"/>
    </row>
    <row r="111" spans="2:13" ht="11.25">
      <c r="B111" s="22"/>
      <c r="C111" s="84"/>
      <c r="D111" s="69"/>
      <c r="E111" s="80"/>
      <c r="F111" s="81"/>
      <c r="G111" s="82"/>
      <c r="H111" s="83"/>
      <c r="J111" s="32"/>
      <c r="K111" s="33"/>
      <c r="L111" s="32"/>
      <c r="M111" s="34"/>
    </row>
    <row r="112" spans="2:13" ht="11.25">
      <c r="B112" s="22"/>
      <c r="C112" s="84"/>
      <c r="D112" s="69"/>
      <c r="E112" s="80"/>
      <c r="F112" s="81"/>
      <c r="G112" s="82"/>
      <c r="H112" s="83"/>
      <c r="J112" s="32"/>
      <c r="K112" s="33"/>
      <c r="L112" s="32"/>
      <c r="M112" s="34"/>
    </row>
    <row r="113" spans="2:13" ht="11.25">
      <c r="B113" s="22"/>
      <c r="C113" s="84"/>
      <c r="D113" s="69"/>
      <c r="E113" s="80"/>
      <c r="F113" s="81"/>
      <c r="G113" s="82"/>
      <c r="H113" s="83"/>
      <c r="J113" s="32"/>
      <c r="K113" s="33"/>
      <c r="L113" s="32"/>
      <c r="M113" s="34"/>
    </row>
    <row r="114" spans="2:13" ht="11.25">
      <c r="B114" s="22"/>
      <c r="C114" s="84"/>
      <c r="D114" s="69"/>
      <c r="E114" s="80"/>
      <c r="F114" s="81"/>
      <c r="G114" s="82"/>
      <c r="H114" s="83"/>
      <c r="J114" s="32"/>
      <c r="K114" s="33"/>
      <c r="L114" s="32"/>
      <c r="M114" s="34"/>
    </row>
    <row r="115" spans="2:13" ht="11.25">
      <c r="B115" s="22"/>
      <c r="C115" s="84"/>
      <c r="D115" s="69"/>
      <c r="E115" s="80"/>
      <c r="F115" s="81"/>
      <c r="G115" s="82"/>
      <c r="H115" s="83"/>
      <c r="J115" s="32"/>
      <c r="K115" s="33"/>
      <c r="L115" s="32"/>
      <c r="M115" s="34"/>
    </row>
    <row r="116" spans="2:13" ht="11.25">
      <c r="B116" s="22"/>
      <c r="C116" s="84"/>
      <c r="D116" s="69"/>
      <c r="E116" s="80"/>
      <c r="F116" s="81"/>
      <c r="G116" s="82"/>
      <c r="H116" s="83"/>
      <c r="J116" s="32"/>
      <c r="K116" s="33"/>
      <c r="L116" s="32"/>
      <c r="M116" s="34"/>
    </row>
    <row r="117" spans="2:13" ht="11.25">
      <c r="B117" s="22"/>
      <c r="C117" s="85"/>
      <c r="D117" s="69"/>
      <c r="E117" s="80"/>
      <c r="F117" s="81"/>
      <c r="G117" s="82"/>
      <c r="H117" s="83"/>
      <c r="J117" s="32"/>
      <c r="K117" s="33"/>
      <c r="L117" s="32"/>
      <c r="M117" s="34"/>
    </row>
    <row r="118" spans="2:13" ht="11.25">
      <c r="B118" s="22"/>
      <c r="C118" s="63"/>
      <c r="D118" s="21"/>
      <c r="E118" s="24"/>
      <c r="F118" s="25"/>
      <c r="G118" s="26"/>
      <c r="H118" s="27"/>
      <c r="J118" s="32"/>
      <c r="K118" s="33"/>
      <c r="L118" s="32"/>
      <c r="M118" s="34"/>
    </row>
    <row r="119" spans="2:13" ht="11.25">
      <c r="B119" s="22"/>
      <c r="C119" s="64"/>
      <c r="D119" s="21"/>
      <c r="E119" s="35"/>
      <c r="F119" s="36"/>
      <c r="G119" s="37"/>
      <c r="H119" s="38"/>
      <c r="J119" s="32"/>
      <c r="K119" s="33"/>
      <c r="L119" s="32"/>
      <c r="M119" s="34"/>
    </row>
    <row r="120" spans="2:13" ht="11.25">
      <c r="B120" s="39"/>
      <c r="C120" s="40"/>
      <c r="D120" s="21"/>
      <c r="E120" s="41"/>
      <c r="F120" s="41"/>
      <c r="G120" s="41"/>
      <c r="H120" s="41"/>
      <c r="J120" s="32"/>
      <c r="K120" s="33"/>
      <c r="L120" s="32"/>
      <c r="M120" s="34"/>
    </row>
    <row r="121" spans="2:13" ht="11.25">
      <c r="B121" s="39"/>
      <c r="C121" s="40"/>
      <c r="D121" s="21"/>
      <c r="E121" s="41"/>
      <c r="F121" s="41"/>
      <c r="G121" s="41"/>
      <c r="H121" s="41"/>
      <c r="J121" s="32"/>
      <c r="K121" s="33"/>
      <c r="L121" s="32"/>
      <c r="M121" s="34"/>
    </row>
    <row r="122" spans="1:17" ht="16.5" customHeight="1">
      <c r="A122" s="23"/>
      <c r="B122" s="42"/>
      <c r="C122" s="43"/>
      <c r="D122" s="23"/>
      <c r="E122" s="23"/>
      <c r="F122" s="23"/>
      <c r="G122" s="23"/>
      <c r="H122" s="23"/>
      <c r="I122" s="23"/>
      <c r="J122" s="23"/>
      <c r="K122" s="23"/>
      <c r="Q122" s="40"/>
    </row>
    <row r="123" spans="1:11" ht="15.75" customHeight="1">
      <c r="A123" s="23"/>
      <c r="B123" s="44" t="s">
        <v>8</v>
      </c>
      <c r="C123" s="65">
        <f>AVERAGE(C5:C105)</f>
        <v>1290.1567010309273</v>
      </c>
      <c r="D123" s="45"/>
      <c r="E123" s="42"/>
      <c r="F123" s="42"/>
      <c r="G123" s="23"/>
      <c r="H123" s="46" t="s">
        <v>8</v>
      </c>
      <c r="I123" s="47" t="s">
        <v>21</v>
      </c>
      <c r="J123" s="48"/>
      <c r="K123" s="49"/>
    </row>
    <row r="124" spans="1:11" ht="15.75" customHeight="1">
      <c r="A124" s="23"/>
      <c r="B124" s="50" t="s">
        <v>10</v>
      </c>
      <c r="C124" s="66">
        <f>STDEV(C5:C105)</f>
        <v>260.8956276412813</v>
      </c>
      <c r="D124" s="45"/>
      <c r="E124" s="42"/>
      <c r="F124" s="42"/>
      <c r="G124" s="23"/>
      <c r="H124" s="52" t="s">
        <v>10</v>
      </c>
      <c r="I124" s="53" t="s">
        <v>12</v>
      </c>
      <c r="J124" s="54"/>
      <c r="K124" s="55"/>
    </row>
    <row r="125" spans="1:15" ht="15.75" customHeight="1">
      <c r="A125" s="42"/>
      <c r="B125" s="50" t="s">
        <v>13</v>
      </c>
      <c r="C125" s="51">
        <f>C124/C123</f>
        <v>0.2022201081719818</v>
      </c>
      <c r="D125" s="45"/>
      <c r="E125" s="56">
        <f>C125*100</f>
        <v>20.22201081719818</v>
      </c>
      <c r="F125" s="42" t="s">
        <v>2</v>
      </c>
      <c r="G125" s="23"/>
      <c r="H125" s="52" t="s">
        <v>13</v>
      </c>
      <c r="I125" s="53" t="s">
        <v>14</v>
      </c>
      <c r="J125" s="54"/>
      <c r="K125" s="55"/>
      <c r="M125" s="62" t="s">
        <v>19</v>
      </c>
      <c r="N125" s="87">
        <f>C131-C132-C133</f>
        <v>65</v>
      </c>
      <c r="O125" s="2" t="s">
        <v>0</v>
      </c>
    </row>
    <row r="126" spans="1:15" ht="15.75" customHeight="1">
      <c r="A126" s="42"/>
      <c r="B126" s="50" t="s">
        <v>9</v>
      </c>
      <c r="C126" s="66">
        <f>C123-C124</f>
        <v>1029.2610733896458</v>
      </c>
      <c r="D126" s="45"/>
      <c r="E126" s="42"/>
      <c r="F126" s="42"/>
      <c r="G126" s="23"/>
      <c r="H126" s="52" t="s">
        <v>9</v>
      </c>
      <c r="I126" s="53" t="s">
        <v>15</v>
      </c>
      <c r="J126" s="54"/>
      <c r="K126" s="55"/>
      <c r="M126" s="62" t="s">
        <v>18</v>
      </c>
      <c r="N126" s="87">
        <f>C132</f>
        <v>21</v>
      </c>
      <c r="O126" s="2" t="s">
        <v>0</v>
      </c>
    </row>
    <row r="127" spans="1:15" ht="15.75" customHeight="1">
      <c r="A127" s="42"/>
      <c r="B127" s="57" t="s">
        <v>11</v>
      </c>
      <c r="C127" s="67">
        <f>C123+C124</f>
        <v>1551.0523286722087</v>
      </c>
      <c r="D127" s="45"/>
      <c r="E127" s="42"/>
      <c r="F127" s="42"/>
      <c r="G127" s="23"/>
      <c r="H127" s="58" t="s">
        <v>11</v>
      </c>
      <c r="I127" s="59" t="s">
        <v>16</v>
      </c>
      <c r="J127" s="60"/>
      <c r="K127" s="61"/>
      <c r="M127" s="62" t="s">
        <v>17</v>
      </c>
      <c r="N127" s="87">
        <f>C133</f>
        <v>15</v>
      </c>
      <c r="O127" s="2" t="s">
        <v>0</v>
      </c>
    </row>
    <row r="128" spans="1:6" ht="17.25" customHeight="1">
      <c r="A128" s="39"/>
      <c r="C128" s="39"/>
      <c r="D128" s="39"/>
      <c r="E128" s="39"/>
      <c r="F128" s="39"/>
    </row>
    <row r="129" spans="1:3" ht="11.25">
      <c r="A129" s="39"/>
      <c r="C129" s="39"/>
    </row>
    <row r="130" ht="11.25">
      <c r="A130" s="39"/>
    </row>
    <row r="131" ht="11.25">
      <c r="C131" s="2">
        <f>MAX(I5:I119)</f>
        <v>101</v>
      </c>
    </row>
    <row r="132" ht="11.25">
      <c r="C132" s="86">
        <f>COUNTIF(C5:C105,"&gt;1551")</f>
        <v>21</v>
      </c>
    </row>
    <row r="133" ht="11.25">
      <c r="C133" s="86">
        <f>COUNTIF(C5:C105,"&lt;1027")</f>
        <v>15</v>
      </c>
    </row>
    <row r="137" ht="11.25">
      <c r="C137" s="92"/>
    </row>
    <row r="138" ht="11.25">
      <c r="C138" s="92">
        <f>MIN(C5:C94)</f>
        <v>708</v>
      </c>
    </row>
  </sheetData>
  <sheetProtection/>
  <mergeCells count="2">
    <mergeCell ref="B2:B4"/>
    <mergeCell ref="K105:N105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2016-07-22T01:58:53Z</cp:lastPrinted>
  <dcterms:created xsi:type="dcterms:W3CDTF">2016-04-07T02:09:12Z</dcterms:created>
  <dcterms:modified xsi:type="dcterms:W3CDTF">2023-04-10T04:38:23Z</dcterms:modified>
  <cp:category/>
  <cp:version/>
  <cp:contentType/>
  <cp:contentStatus/>
</cp:coreProperties>
</file>