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อ.แม่ลาน้อย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<sst xmlns="http://schemas.openxmlformats.org/spreadsheetml/2006/main" count="38" uniqueCount="23">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</sst>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2"/>
    </font>
    <font>
      <sz val="14"/>
      <color indexed="10"/>
      <name val="TH SarabunPSK"/>
      <family val="2"/>
    </font>
    <font>
      <sz val="16"/>
      <color indexed="9"/>
      <name val="TH SarabunPSK"/>
      <family val="2"/>
    </font>
    <font>
      <sz val="16"/>
      <color indexed="10"/>
      <name val="TH SarabunPSK"/>
      <family val="2"/>
    </font>
    <font>
      <b/>
      <sz val="20"/>
      <color indexed="12"/>
      <name val="TH SarabunPSK"/>
      <family val="2"/>
    </font>
    <font>
      <sz val="12.85"/>
      <color indexed="12"/>
      <name val="TH SarabunPSK"/>
      <family val="2"/>
    </font>
    <font>
      <sz val="11"/>
      <color indexed="8"/>
      <name val="TH SarabunPSK"/>
      <family val="2"/>
    </font>
    <font>
      <sz val="14"/>
      <color indexed="12"/>
      <name val="TH SarabunPSK"/>
      <family val="2"/>
    </font>
    <font>
      <sz val="13.5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3" fontId="2" fillId="33" borderId="27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อ.แม่ลาน้อย จ.แม่ฮ่องสอน</a:t>
            </a:r>
          </a:p>
        </c:rich>
      </c:tx>
      <c:layout>
        <c:manualLayout>
          <c:xMode val="factor"/>
          <c:yMode val="factor"/>
          <c:x val="0.00525"/>
          <c:y val="-0.013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825"/>
          <c:y val="0.1485"/>
          <c:w val="0.84475"/>
          <c:h val="0.714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9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FFFF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FF0000"/>
                </a:solidFill>
              </a:ln>
            </c:spPr>
          </c:dPt>
          <c:dLbls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อ.แม่ลาน้อย'!$B$5:$B$56</c:f>
              <c:numCache>
                <c:ptCount val="52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</c:numCache>
            </c:numRef>
          </c:cat>
          <c:val>
            <c:numRef>
              <c:f>'std. - อ.แม่ลาน้อย'!$C$5:$C$56</c:f>
              <c:numCache>
                <c:ptCount val="52"/>
                <c:pt idx="0">
                  <c:v>1216.1</c:v>
                </c:pt>
                <c:pt idx="1">
                  <c:v>1186.6</c:v>
                </c:pt>
                <c:pt idx="2">
                  <c:v>1315.3</c:v>
                </c:pt>
                <c:pt idx="3">
                  <c:v>1044.6</c:v>
                </c:pt>
                <c:pt idx="4">
                  <c:v>878.7</c:v>
                </c:pt>
                <c:pt idx="5">
                  <c:v>1268</c:v>
                </c:pt>
                <c:pt idx="6">
                  <c:v>1351.2</c:v>
                </c:pt>
                <c:pt idx="7">
                  <c:v>884</c:v>
                </c:pt>
                <c:pt idx="8">
                  <c:v>829.6</c:v>
                </c:pt>
                <c:pt idx="10">
                  <c:v>1006.6</c:v>
                </c:pt>
                <c:pt idx="11">
                  <c:v>1162.4</c:v>
                </c:pt>
                <c:pt idx="12">
                  <c:v>1087.5</c:v>
                </c:pt>
                <c:pt idx="13">
                  <c:v>816.3</c:v>
                </c:pt>
                <c:pt idx="14">
                  <c:v>1607.2</c:v>
                </c:pt>
                <c:pt idx="15">
                  <c:v>1132.4</c:v>
                </c:pt>
                <c:pt idx="18">
                  <c:v>1032</c:v>
                </c:pt>
                <c:pt idx="19">
                  <c:v>1069.2</c:v>
                </c:pt>
                <c:pt idx="20">
                  <c:v>928.7</c:v>
                </c:pt>
                <c:pt idx="22">
                  <c:v>1105.6</c:v>
                </c:pt>
                <c:pt idx="23">
                  <c:v>1433.6</c:v>
                </c:pt>
                <c:pt idx="24">
                  <c:v>1514.7</c:v>
                </c:pt>
                <c:pt idx="25">
                  <c:v>1258.1</c:v>
                </c:pt>
                <c:pt idx="26">
                  <c:v>1940.9</c:v>
                </c:pt>
                <c:pt idx="27">
                  <c:v>1034</c:v>
                </c:pt>
                <c:pt idx="28">
                  <c:v>2259.8</c:v>
                </c:pt>
                <c:pt idx="29">
                  <c:v>735.7</c:v>
                </c:pt>
                <c:pt idx="30">
                  <c:v>1831</c:v>
                </c:pt>
                <c:pt idx="31">
                  <c:v>1186.5</c:v>
                </c:pt>
                <c:pt idx="32">
                  <c:v>1215.9</c:v>
                </c:pt>
                <c:pt idx="33">
                  <c:v>1291.9</c:v>
                </c:pt>
                <c:pt idx="34">
                  <c:v>1551.8</c:v>
                </c:pt>
                <c:pt idx="35">
                  <c:v>1764.4</c:v>
                </c:pt>
                <c:pt idx="38">
                  <c:v>1206.4</c:v>
                </c:pt>
                <c:pt idx="39">
                  <c:v>1404.2</c:v>
                </c:pt>
                <c:pt idx="40">
                  <c:v>1371</c:v>
                </c:pt>
                <c:pt idx="41">
                  <c:v>1341</c:v>
                </c:pt>
                <c:pt idx="42">
                  <c:v>1305</c:v>
                </c:pt>
                <c:pt idx="43">
                  <c:v>1188.9</c:v>
                </c:pt>
                <c:pt idx="44">
                  <c:v>1076</c:v>
                </c:pt>
                <c:pt idx="45">
                  <c:v>800</c:v>
                </c:pt>
                <c:pt idx="46">
                  <c:v>1447.2</c:v>
                </c:pt>
                <c:pt idx="47">
                  <c:v>1183.4</c:v>
                </c:pt>
                <c:pt idx="48">
                  <c:v>1075.7</c:v>
                </c:pt>
                <c:pt idx="49">
                  <c:v>828.5</c:v>
                </c:pt>
                <c:pt idx="50">
                  <c:v>1257</c:v>
                </c:pt>
                <c:pt idx="51">
                  <c:v>1207</c:v>
                </c:pt>
              </c:numCache>
            </c:numRef>
          </c:val>
        </c:ser>
        <c:gapWidth val="100"/>
        <c:axId val="39619649"/>
        <c:axId val="8119134"/>
      </c:barChart>
      <c:lineChart>
        <c:grouping val="standard"/>
        <c:varyColors val="0"/>
        <c:ser>
          <c:idx val="1"/>
          <c:order val="1"/>
          <c:tx>
            <c:v>ค่าเฉลี่ย  (2514 - 2564 )อยู่ระหว่างค่า+- SD 38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อ.แม่ลาน้อย'!$F$5:$F$54</c:f>
              <c:numCache>
                <c:ptCount val="50"/>
                <c:pt idx="0">
                  <c:v>922.896381522623</c:v>
                </c:pt>
                <c:pt idx="1">
                  <c:v>922.896381522623</c:v>
                </c:pt>
                <c:pt idx="2">
                  <c:v>922.896381522623</c:v>
                </c:pt>
                <c:pt idx="3">
                  <c:v>922.896381522623</c:v>
                </c:pt>
                <c:pt idx="4">
                  <c:v>922.896381522623</c:v>
                </c:pt>
                <c:pt idx="5">
                  <c:v>922.896381522623</c:v>
                </c:pt>
                <c:pt idx="6">
                  <c:v>922.896381522623</c:v>
                </c:pt>
                <c:pt idx="7">
                  <c:v>922.896381522623</c:v>
                </c:pt>
                <c:pt idx="8">
                  <c:v>922.896381522623</c:v>
                </c:pt>
                <c:pt idx="9">
                  <c:v>922.896381522623</c:v>
                </c:pt>
                <c:pt idx="10">
                  <c:v>922.896381522623</c:v>
                </c:pt>
                <c:pt idx="11">
                  <c:v>922.896381522623</c:v>
                </c:pt>
                <c:pt idx="12">
                  <c:v>922.896381522623</c:v>
                </c:pt>
                <c:pt idx="13">
                  <c:v>922.896381522623</c:v>
                </c:pt>
                <c:pt idx="14">
                  <c:v>922.896381522623</c:v>
                </c:pt>
                <c:pt idx="15">
                  <c:v>922.896381522623</c:v>
                </c:pt>
                <c:pt idx="16">
                  <c:v>922.896381522623</c:v>
                </c:pt>
                <c:pt idx="17">
                  <c:v>922.896381522623</c:v>
                </c:pt>
                <c:pt idx="18">
                  <c:v>922.896381522623</c:v>
                </c:pt>
                <c:pt idx="19">
                  <c:v>922.896381522623</c:v>
                </c:pt>
                <c:pt idx="20">
                  <c:v>922.896381522623</c:v>
                </c:pt>
                <c:pt idx="21">
                  <c:v>922.896381522623</c:v>
                </c:pt>
                <c:pt idx="22">
                  <c:v>922.896381522623</c:v>
                </c:pt>
                <c:pt idx="23">
                  <c:v>922.896381522623</c:v>
                </c:pt>
                <c:pt idx="24">
                  <c:v>922.896381522623</c:v>
                </c:pt>
                <c:pt idx="25">
                  <c:v>922.896381522623</c:v>
                </c:pt>
                <c:pt idx="26">
                  <c:v>922.896381522623</c:v>
                </c:pt>
                <c:pt idx="27">
                  <c:v>922.896381522623</c:v>
                </c:pt>
                <c:pt idx="28">
                  <c:v>922.896381522623</c:v>
                </c:pt>
                <c:pt idx="29">
                  <c:v>922.896381522623</c:v>
                </c:pt>
                <c:pt idx="30">
                  <c:v>922.896381522623</c:v>
                </c:pt>
                <c:pt idx="31">
                  <c:v>922.896381522623</c:v>
                </c:pt>
                <c:pt idx="32">
                  <c:v>922.896381522623</c:v>
                </c:pt>
                <c:pt idx="33">
                  <c:v>922.896381522623</c:v>
                </c:pt>
                <c:pt idx="34">
                  <c:v>922.896381522623</c:v>
                </c:pt>
                <c:pt idx="35">
                  <c:v>922.896381522623</c:v>
                </c:pt>
                <c:pt idx="36">
                  <c:v>922.896381522623</c:v>
                </c:pt>
                <c:pt idx="37">
                  <c:v>922.896381522623</c:v>
                </c:pt>
                <c:pt idx="38">
                  <c:v>922.896381522623</c:v>
                </c:pt>
                <c:pt idx="39">
                  <c:v>922.896381522623</c:v>
                </c:pt>
                <c:pt idx="40">
                  <c:v>922.896381522623</c:v>
                </c:pt>
                <c:pt idx="41">
                  <c:v>922.896381522623</c:v>
                </c:pt>
                <c:pt idx="42">
                  <c:v>922.896381522623</c:v>
                </c:pt>
                <c:pt idx="43">
                  <c:v>922.896381522623</c:v>
                </c:pt>
                <c:pt idx="44">
                  <c:v>922.896381522623</c:v>
                </c:pt>
                <c:pt idx="45">
                  <c:v>922.896381522623</c:v>
                </c:pt>
                <c:pt idx="46">
                  <c:v>922.896381522623</c:v>
                </c:pt>
                <c:pt idx="47">
                  <c:v>922.896381522623</c:v>
                </c:pt>
                <c:pt idx="48">
                  <c:v>922.896381522623</c:v>
                </c:pt>
                <c:pt idx="49">
                  <c:v>922.896381522623</c:v>
                </c:pt>
              </c:numCache>
            </c:numRef>
          </c:cat>
          <c:val>
            <c:numRef>
              <c:f>'std. - อ.แม่ลาน้อย'!$E$5:$E$55</c:f>
              <c:numCache>
                <c:ptCount val="51"/>
                <c:pt idx="0">
                  <c:v>1231.121739130435</c:v>
                </c:pt>
                <c:pt idx="1">
                  <c:v>1231.121739130435</c:v>
                </c:pt>
                <c:pt idx="2">
                  <c:v>1231.121739130435</c:v>
                </c:pt>
                <c:pt idx="3">
                  <c:v>1231.121739130435</c:v>
                </c:pt>
                <c:pt idx="4">
                  <c:v>1231.121739130435</c:v>
                </c:pt>
                <c:pt idx="5">
                  <c:v>1231.121739130435</c:v>
                </c:pt>
                <c:pt idx="6">
                  <c:v>1231.121739130435</c:v>
                </c:pt>
                <c:pt idx="7">
                  <c:v>1231.121739130435</c:v>
                </c:pt>
                <c:pt idx="8">
                  <c:v>1231.121739130435</c:v>
                </c:pt>
                <c:pt idx="9">
                  <c:v>1231.121739130435</c:v>
                </c:pt>
                <c:pt idx="10">
                  <c:v>1231.121739130435</c:v>
                </c:pt>
                <c:pt idx="11">
                  <c:v>1231.121739130435</c:v>
                </c:pt>
                <c:pt idx="12">
                  <c:v>1231.121739130435</c:v>
                </c:pt>
                <c:pt idx="13">
                  <c:v>1231.121739130435</c:v>
                </c:pt>
                <c:pt idx="14">
                  <c:v>1231.121739130435</c:v>
                </c:pt>
                <c:pt idx="15">
                  <c:v>1231.121739130435</c:v>
                </c:pt>
                <c:pt idx="16">
                  <c:v>1231.121739130435</c:v>
                </c:pt>
                <c:pt idx="17">
                  <c:v>1231.121739130435</c:v>
                </c:pt>
                <c:pt idx="18">
                  <c:v>1231.121739130435</c:v>
                </c:pt>
                <c:pt idx="19">
                  <c:v>1231.121739130435</c:v>
                </c:pt>
                <c:pt idx="20">
                  <c:v>1231.121739130435</c:v>
                </c:pt>
                <c:pt idx="21">
                  <c:v>1231.121739130435</c:v>
                </c:pt>
                <c:pt idx="22">
                  <c:v>1231.121739130435</c:v>
                </c:pt>
                <c:pt idx="23">
                  <c:v>1231.121739130435</c:v>
                </c:pt>
                <c:pt idx="24">
                  <c:v>1231.121739130435</c:v>
                </c:pt>
                <c:pt idx="25">
                  <c:v>1231.121739130435</c:v>
                </c:pt>
                <c:pt idx="26">
                  <c:v>1231.121739130435</c:v>
                </c:pt>
                <c:pt idx="27">
                  <c:v>1231.121739130435</c:v>
                </c:pt>
                <c:pt idx="28">
                  <c:v>1231.121739130435</c:v>
                </c:pt>
                <c:pt idx="29">
                  <c:v>1231.121739130435</c:v>
                </c:pt>
                <c:pt idx="30">
                  <c:v>1231.121739130435</c:v>
                </c:pt>
                <c:pt idx="31">
                  <c:v>1231.121739130435</c:v>
                </c:pt>
                <c:pt idx="32">
                  <c:v>1231.121739130435</c:v>
                </c:pt>
                <c:pt idx="33">
                  <c:v>1231.121739130435</c:v>
                </c:pt>
                <c:pt idx="34">
                  <c:v>1231.121739130435</c:v>
                </c:pt>
                <c:pt idx="35">
                  <c:v>1231.121739130435</c:v>
                </c:pt>
                <c:pt idx="36">
                  <c:v>1231.121739130435</c:v>
                </c:pt>
                <c:pt idx="37">
                  <c:v>1231.121739130435</c:v>
                </c:pt>
                <c:pt idx="38">
                  <c:v>1231.121739130435</c:v>
                </c:pt>
                <c:pt idx="39">
                  <c:v>1231.121739130435</c:v>
                </c:pt>
                <c:pt idx="40">
                  <c:v>1231.121739130435</c:v>
                </c:pt>
                <c:pt idx="41">
                  <c:v>1231.121739130435</c:v>
                </c:pt>
                <c:pt idx="42">
                  <c:v>1231.121739130435</c:v>
                </c:pt>
                <c:pt idx="43">
                  <c:v>1231.121739130435</c:v>
                </c:pt>
                <c:pt idx="44">
                  <c:v>1231.121739130435</c:v>
                </c:pt>
                <c:pt idx="45">
                  <c:v>1231.121739130435</c:v>
                </c:pt>
                <c:pt idx="46">
                  <c:v>1231.121739130435</c:v>
                </c:pt>
                <c:pt idx="47">
                  <c:v>1231.121739130435</c:v>
                </c:pt>
                <c:pt idx="48">
                  <c:v>1231.121739130435</c:v>
                </c:pt>
                <c:pt idx="49">
                  <c:v>1231.121739130435</c:v>
                </c:pt>
                <c:pt idx="50">
                  <c:v>1231.121739130435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6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อ.แม่ลาน้อย'!$F$5:$F$54</c:f>
              <c:numCache>
                <c:ptCount val="50"/>
                <c:pt idx="0">
                  <c:v>922.896381522623</c:v>
                </c:pt>
                <c:pt idx="1">
                  <c:v>922.896381522623</c:v>
                </c:pt>
                <c:pt idx="2">
                  <c:v>922.896381522623</c:v>
                </c:pt>
                <c:pt idx="3">
                  <c:v>922.896381522623</c:v>
                </c:pt>
                <c:pt idx="4">
                  <c:v>922.896381522623</c:v>
                </c:pt>
                <c:pt idx="5">
                  <c:v>922.896381522623</c:v>
                </c:pt>
                <c:pt idx="6">
                  <c:v>922.896381522623</c:v>
                </c:pt>
                <c:pt idx="7">
                  <c:v>922.896381522623</c:v>
                </c:pt>
                <c:pt idx="8">
                  <c:v>922.896381522623</c:v>
                </c:pt>
                <c:pt idx="9">
                  <c:v>922.896381522623</c:v>
                </c:pt>
                <c:pt idx="10">
                  <c:v>922.896381522623</c:v>
                </c:pt>
                <c:pt idx="11">
                  <c:v>922.896381522623</c:v>
                </c:pt>
                <c:pt idx="12">
                  <c:v>922.896381522623</c:v>
                </c:pt>
                <c:pt idx="13">
                  <c:v>922.896381522623</c:v>
                </c:pt>
                <c:pt idx="14">
                  <c:v>922.896381522623</c:v>
                </c:pt>
                <c:pt idx="15">
                  <c:v>922.896381522623</c:v>
                </c:pt>
                <c:pt idx="16">
                  <c:v>922.896381522623</c:v>
                </c:pt>
                <c:pt idx="17">
                  <c:v>922.896381522623</c:v>
                </c:pt>
                <c:pt idx="18">
                  <c:v>922.896381522623</c:v>
                </c:pt>
                <c:pt idx="19">
                  <c:v>922.896381522623</c:v>
                </c:pt>
                <c:pt idx="20">
                  <c:v>922.896381522623</c:v>
                </c:pt>
                <c:pt idx="21">
                  <c:v>922.896381522623</c:v>
                </c:pt>
                <c:pt idx="22">
                  <c:v>922.896381522623</c:v>
                </c:pt>
                <c:pt idx="23">
                  <c:v>922.896381522623</c:v>
                </c:pt>
                <c:pt idx="24">
                  <c:v>922.896381522623</c:v>
                </c:pt>
                <c:pt idx="25">
                  <c:v>922.896381522623</c:v>
                </c:pt>
                <c:pt idx="26">
                  <c:v>922.896381522623</c:v>
                </c:pt>
                <c:pt idx="27">
                  <c:v>922.896381522623</c:v>
                </c:pt>
                <c:pt idx="28">
                  <c:v>922.896381522623</c:v>
                </c:pt>
                <c:pt idx="29">
                  <c:v>922.896381522623</c:v>
                </c:pt>
                <c:pt idx="30">
                  <c:v>922.896381522623</c:v>
                </c:pt>
                <c:pt idx="31">
                  <c:v>922.896381522623</c:v>
                </c:pt>
                <c:pt idx="32">
                  <c:v>922.896381522623</c:v>
                </c:pt>
                <c:pt idx="33">
                  <c:v>922.896381522623</c:v>
                </c:pt>
                <c:pt idx="34">
                  <c:v>922.896381522623</c:v>
                </c:pt>
                <c:pt idx="35">
                  <c:v>922.896381522623</c:v>
                </c:pt>
                <c:pt idx="36">
                  <c:v>922.896381522623</c:v>
                </c:pt>
                <c:pt idx="37">
                  <c:v>922.896381522623</c:v>
                </c:pt>
                <c:pt idx="38">
                  <c:v>922.896381522623</c:v>
                </c:pt>
                <c:pt idx="39">
                  <c:v>922.896381522623</c:v>
                </c:pt>
                <c:pt idx="40">
                  <c:v>922.896381522623</c:v>
                </c:pt>
                <c:pt idx="41">
                  <c:v>922.896381522623</c:v>
                </c:pt>
                <c:pt idx="42">
                  <c:v>922.896381522623</c:v>
                </c:pt>
                <c:pt idx="43">
                  <c:v>922.896381522623</c:v>
                </c:pt>
                <c:pt idx="44">
                  <c:v>922.896381522623</c:v>
                </c:pt>
                <c:pt idx="45">
                  <c:v>922.896381522623</c:v>
                </c:pt>
                <c:pt idx="46">
                  <c:v>922.896381522623</c:v>
                </c:pt>
                <c:pt idx="47">
                  <c:v>922.896381522623</c:v>
                </c:pt>
                <c:pt idx="48">
                  <c:v>922.896381522623</c:v>
                </c:pt>
                <c:pt idx="49">
                  <c:v>922.896381522623</c:v>
                </c:pt>
              </c:numCache>
            </c:numRef>
          </c:cat>
          <c:val>
            <c:numRef>
              <c:f>'std. - อ.แม่ลาน้อย'!$H$5:$H$55</c:f>
              <c:numCache>
                <c:ptCount val="51"/>
                <c:pt idx="0">
                  <c:v>1539.3470967382468</c:v>
                </c:pt>
                <c:pt idx="1">
                  <c:v>1539.3470967382468</c:v>
                </c:pt>
                <c:pt idx="2">
                  <c:v>1539.3470967382468</c:v>
                </c:pt>
                <c:pt idx="3">
                  <c:v>1539.3470967382468</c:v>
                </c:pt>
                <c:pt idx="4">
                  <c:v>1539.3470967382468</c:v>
                </c:pt>
                <c:pt idx="5">
                  <c:v>1539.3470967382468</c:v>
                </c:pt>
                <c:pt idx="6">
                  <c:v>1539.3470967382468</c:v>
                </c:pt>
                <c:pt idx="7">
                  <c:v>1539.3470967382468</c:v>
                </c:pt>
                <c:pt idx="8">
                  <c:v>1539.3470967382468</c:v>
                </c:pt>
                <c:pt idx="9">
                  <c:v>1539.3470967382468</c:v>
                </c:pt>
                <c:pt idx="10">
                  <c:v>1539.3470967382468</c:v>
                </c:pt>
                <c:pt idx="11">
                  <c:v>1539.3470967382468</c:v>
                </c:pt>
                <c:pt idx="12">
                  <c:v>1539.3470967382468</c:v>
                </c:pt>
                <c:pt idx="13">
                  <c:v>1539.3470967382468</c:v>
                </c:pt>
                <c:pt idx="14">
                  <c:v>1539.3470967382468</c:v>
                </c:pt>
                <c:pt idx="15">
                  <c:v>1539.3470967382468</c:v>
                </c:pt>
                <c:pt idx="16">
                  <c:v>1539.3470967382468</c:v>
                </c:pt>
                <c:pt idx="17">
                  <c:v>1539.3470967382468</c:v>
                </c:pt>
                <c:pt idx="18">
                  <c:v>1539.3470967382468</c:v>
                </c:pt>
                <c:pt idx="19">
                  <c:v>1539.3470967382468</c:v>
                </c:pt>
                <c:pt idx="20">
                  <c:v>1539.3470967382468</c:v>
                </c:pt>
                <c:pt idx="21">
                  <c:v>1539.3470967382468</c:v>
                </c:pt>
                <c:pt idx="22">
                  <c:v>1539.3470967382468</c:v>
                </c:pt>
                <c:pt idx="23">
                  <c:v>1539.3470967382468</c:v>
                </c:pt>
                <c:pt idx="24">
                  <c:v>1539.3470967382468</c:v>
                </c:pt>
                <c:pt idx="25">
                  <c:v>1539.3470967382468</c:v>
                </c:pt>
                <c:pt idx="26">
                  <c:v>1539.3470967382468</c:v>
                </c:pt>
                <c:pt idx="27">
                  <c:v>1539.3470967382468</c:v>
                </c:pt>
                <c:pt idx="28">
                  <c:v>1539.3470967382468</c:v>
                </c:pt>
                <c:pt idx="29">
                  <c:v>1539.3470967382468</c:v>
                </c:pt>
                <c:pt idx="30">
                  <c:v>1539.3470967382468</c:v>
                </c:pt>
                <c:pt idx="31">
                  <c:v>1539.3470967382468</c:v>
                </c:pt>
                <c:pt idx="32">
                  <c:v>1539.3470967382468</c:v>
                </c:pt>
                <c:pt idx="33">
                  <c:v>1539.3470967382468</c:v>
                </c:pt>
                <c:pt idx="34">
                  <c:v>1539.3470967382468</c:v>
                </c:pt>
                <c:pt idx="35">
                  <c:v>1539.3470967382468</c:v>
                </c:pt>
                <c:pt idx="36">
                  <c:v>1539.3470967382468</c:v>
                </c:pt>
                <c:pt idx="37">
                  <c:v>1539.3470967382468</c:v>
                </c:pt>
                <c:pt idx="38">
                  <c:v>1539.3470967382468</c:v>
                </c:pt>
                <c:pt idx="39">
                  <c:v>1539.3470967382468</c:v>
                </c:pt>
                <c:pt idx="40">
                  <c:v>1539.3470967382468</c:v>
                </c:pt>
                <c:pt idx="41">
                  <c:v>1539.3470967382468</c:v>
                </c:pt>
                <c:pt idx="42">
                  <c:v>1539.3470967382468</c:v>
                </c:pt>
                <c:pt idx="43">
                  <c:v>1539.3470967382468</c:v>
                </c:pt>
                <c:pt idx="44">
                  <c:v>1539.3470967382468</c:v>
                </c:pt>
                <c:pt idx="45">
                  <c:v>1539.3470967382468</c:v>
                </c:pt>
                <c:pt idx="46">
                  <c:v>1539.3470967382468</c:v>
                </c:pt>
                <c:pt idx="47">
                  <c:v>1539.3470967382468</c:v>
                </c:pt>
                <c:pt idx="48">
                  <c:v>1539.3470967382468</c:v>
                </c:pt>
                <c:pt idx="49">
                  <c:v>1539.3470967382468</c:v>
                </c:pt>
                <c:pt idx="50">
                  <c:v>1539.3470967382468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7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อ.แม่ลาน้อย'!$F$5:$F$54</c:f>
              <c:numCache>
                <c:ptCount val="50"/>
                <c:pt idx="0">
                  <c:v>922.896381522623</c:v>
                </c:pt>
                <c:pt idx="1">
                  <c:v>922.896381522623</c:v>
                </c:pt>
                <c:pt idx="2">
                  <c:v>922.896381522623</c:v>
                </c:pt>
                <c:pt idx="3">
                  <c:v>922.896381522623</c:v>
                </c:pt>
                <c:pt idx="4">
                  <c:v>922.896381522623</c:v>
                </c:pt>
                <c:pt idx="5">
                  <c:v>922.896381522623</c:v>
                </c:pt>
                <c:pt idx="6">
                  <c:v>922.896381522623</c:v>
                </c:pt>
                <c:pt idx="7">
                  <c:v>922.896381522623</c:v>
                </c:pt>
                <c:pt idx="8">
                  <c:v>922.896381522623</c:v>
                </c:pt>
                <c:pt idx="9">
                  <c:v>922.896381522623</c:v>
                </c:pt>
                <c:pt idx="10">
                  <c:v>922.896381522623</c:v>
                </c:pt>
                <c:pt idx="11">
                  <c:v>922.896381522623</c:v>
                </c:pt>
                <c:pt idx="12">
                  <c:v>922.896381522623</c:v>
                </c:pt>
                <c:pt idx="13">
                  <c:v>922.896381522623</c:v>
                </c:pt>
                <c:pt idx="14">
                  <c:v>922.896381522623</c:v>
                </c:pt>
                <c:pt idx="15">
                  <c:v>922.896381522623</c:v>
                </c:pt>
                <c:pt idx="16">
                  <c:v>922.896381522623</c:v>
                </c:pt>
                <c:pt idx="17">
                  <c:v>922.896381522623</c:v>
                </c:pt>
                <c:pt idx="18">
                  <c:v>922.896381522623</c:v>
                </c:pt>
                <c:pt idx="19">
                  <c:v>922.896381522623</c:v>
                </c:pt>
                <c:pt idx="20">
                  <c:v>922.896381522623</c:v>
                </c:pt>
                <c:pt idx="21">
                  <c:v>922.896381522623</c:v>
                </c:pt>
                <c:pt idx="22">
                  <c:v>922.896381522623</c:v>
                </c:pt>
                <c:pt idx="23">
                  <c:v>922.896381522623</c:v>
                </c:pt>
                <c:pt idx="24">
                  <c:v>922.896381522623</c:v>
                </c:pt>
                <c:pt idx="25">
                  <c:v>922.896381522623</c:v>
                </c:pt>
                <c:pt idx="26">
                  <c:v>922.896381522623</c:v>
                </c:pt>
                <c:pt idx="27">
                  <c:v>922.896381522623</c:v>
                </c:pt>
                <c:pt idx="28">
                  <c:v>922.896381522623</c:v>
                </c:pt>
                <c:pt idx="29">
                  <c:v>922.896381522623</c:v>
                </c:pt>
                <c:pt idx="30">
                  <c:v>922.896381522623</c:v>
                </c:pt>
                <c:pt idx="31">
                  <c:v>922.896381522623</c:v>
                </c:pt>
                <c:pt idx="32">
                  <c:v>922.896381522623</c:v>
                </c:pt>
                <c:pt idx="33">
                  <c:v>922.896381522623</c:v>
                </c:pt>
                <c:pt idx="34">
                  <c:v>922.896381522623</c:v>
                </c:pt>
                <c:pt idx="35">
                  <c:v>922.896381522623</c:v>
                </c:pt>
                <c:pt idx="36">
                  <c:v>922.896381522623</c:v>
                </c:pt>
                <c:pt idx="37">
                  <c:v>922.896381522623</c:v>
                </c:pt>
                <c:pt idx="38">
                  <c:v>922.896381522623</c:v>
                </c:pt>
                <c:pt idx="39">
                  <c:v>922.896381522623</c:v>
                </c:pt>
                <c:pt idx="40">
                  <c:v>922.896381522623</c:v>
                </c:pt>
                <c:pt idx="41">
                  <c:v>922.896381522623</c:v>
                </c:pt>
                <c:pt idx="42">
                  <c:v>922.896381522623</c:v>
                </c:pt>
                <c:pt idx="43">
                  <c:v>922.896381522623</c:v>
                </c:pt>
                <c:pt idx="44">
                  <c:v>922.896381522623</c:v>
                </c:pt>
                <c:pt idx="45">
                  <c:v>922.896381522623</c:v>
                </c:pt>
                <c:pt idx="46">
                  <c:v>922.896381522623</c:v>
                </c:pt>
                <c:pt idx="47">
                  <c:v>922.896381522623</c:v>
                </c:pt>
                <c:pt idx="48">
                  <c:v>922.896381522623</c:v>
                </c:pt>
                <c:pt idx="49">
                  <c:v>922.896381522623</c:v>
                </c:pt>
              </c:numCache>
            </c:numRef>
          </c:cat>
          <c:val>
            <c:numRef>
              <c:f>'std. - อ.แม่ลาน้อย'!$F$5:$F$55</c:f>
              <c:numCache>
                <c:ptCount val="51"/>
                <c:pt idx="0">
                  <c:v>922.896381522623</c:v>
                </c:pt>
                <c:pt idx="1">
                  <c:v>922.896381522623</c:v>
                </c:pt>
                <c:pt idx="2">
                  <c:v>922.896381522623</c:v>
                </c:pt>
                <c:pt idx="3">
                  <c:v>922.896381522623</c:v>
                </c:pt>
                <c:pt idx="4">
                  <c:v>922.896381522623</c:v>
                </c:pt>
                <c:pt idx="5">
                  <c:v>922.896381522623</c:v>
                </c:pt>
                <c:pt idx="6">
                  <c:v>922.896381522623</c:v>
                </c:pt>
                <c:pt idx="7">
                  <c:v>922.896381522623</c:v>
                </c:pt>
                <c:pt idx="8">
                  <c:v>922.896381522623</c:v>
                </c:pt>
                <c:pt idx="9">
                  <c:v>922.896381522623</c:v>
                </c:pt>
                <c:pt idx="10">
                  <c:v>922.896381522623</c:v>
                </c:pt>
                <c:pt idx="11">
                  <c:v>922.896381522623</c:v>
                </c:pt>
                <c:pt idx="12">
                  <c:v>922.896381522623</c:v>
                </c:pt>
                <c:pt idx="13">
                  <c:v>922.896381522623</c:v>
                </c:pt>
                <c:pt idx="14">
                  <c:v>922.896381522623</c:v>
                </c:pt>
                <c:pt idx="15">
                  <c:v>922.896381522623</c:v>
                </c:pt>
                <c:pt idx="16">
                  <c:v>922.896381522623</c:v>
                </c:pt>
                <c:pt idx="17">
                  <c:v>922.896381522623</c:v>
                </c:pt>
                <c:pt idx="18">
                  <c:v>922.896381522623</c:v>
                </c:pt>
                <c:pt idx="19">
                  <c:v>922.896381522623</c:v>
                </c:pt>
                <c:pt idx="20">
                  <c:v>922.896381522623</c:v>
                </c:pt>
                <c:pt idx="21">
                  <c:v>922.896381522623</c:v>
                </c:pt>
                <c:pt idx="22">
                  <c:v>922.896381522623</c:v>
                </c:pt>
                <c:pt idx="23">
                  <c:v>922.896381522623</c:v>
                </c:pt>
                <c:pt idx="24">
                  <c:v>922.896381522623</c:v>
                </c:pt>
                <c:pt idx="25">
                  <c:v>922.896381522623</c:v>
                </c:pt>
                <c:pt idx="26">
                  <c:v>922.896381522623</c:v>
                </c:pt>
                <c:pt idx="27">
                  <c:v>922.896381522623</c:v>
                </c:pt>
                <c:pt idx="28">
                  <c:v>922.896381522623</c:v>
                </c:pt>
                <c:pt idx="29">
                  <c:v>922.896381522623</c:v>
                </c:pt>
                <c:pt idx="30">
                  <c:v>922.896381522623</c:v>
                </c:pt>
                <c:pt idx="31">
                  <c:v>922.896381522623</c:v>
                </c:pt>
                <c:pt idx="32">
                  <c:v>922.896381522623</c:v>
                </c:pt>
                <c:pt idx="33">
                  <c:v>922.896381522623</c:v>
                </c:pt>
                <c:pt idx="34">
                  <c:v>922.896381522623</c:v>
                </c:pt>
                <c:pt idx="35">
                  <c:v>922.896381522623</c:v>
                </c:pt>
                <c:pt idx="36">
                  <c:v>922.896381522623</c:v>
                </c:pt>
                <c:pt idx="37">
                  <c:v>922.896381522623</c:v>
                </c:pt>
                <c:pt idx="38">
                  <c:v>922.896381522623</c:v>
                </c:pt>
                <c:pt idx="39">
                  <c:v>922.896381522623</c:v>
                </c:pt>
                <c:pt idx="40">
                  <c:v>922.896381522623</c:v>
                </c:pt>
                <c:pt idx="41">
                  <c:v>922.896381522623</c:v>
                </c:pt>
                <c:pt idx="42">
                  <c:v>922.896381522623</c:v>
                </c:pt>
                <c:pt idx="43">
                  <c:v>922.896381522623</c:v>
                </c:pt>
                <c:pt idx="44">
                  <c:v>922.896381522623</c:v>
                </c:pt>
                <c:pt idx="45">
                  <c:v>922.896381522623</c:v>
                </c:pt>
                <c:pt idx="46">
                  <c:v>922.896381522623</c:v>
                </c:pt>
                <c:pt idx="47">
                  <c:v>922.896381522623</c:v>
                </c:pt>
                <c:pt idx="48">
                  <c:v>922.896381522623</c:v>
                </c:pt>
                <c:pt idx="49">
                  <c:v>922.896381522623</c:v>
                </c:pt>
                <c:pt idx="50">
                  <c:v>922.896381522623</c:v>
                </c:pt>
              </c:numCache>
            </c:numRef>
          </c:val>
          <c:smooth val="0"/>
        </c:ser>
        <c:axId val="39619649"/>
        <c:axId val="8119134"/>
      </c:lineChart>
      <c:catAx>
        <c:axId val="39619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8119134"/>
        <c:crossesAt val="0"/>
        <c:auto val="1"/>
        <c:lblOffset val="100"/>
        <c:tickLblSkip val="4"/>
        <c:noMultiLvlLbl val="0"/>
      </c:catAx>
      <c:valAx>
        <c:axId val="8119134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9619649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375"/>
          <c:y val="0.46875"/>
          <c:w val="0.307"/>
          <c:h val="0.18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อ.แม่ลาน้อยจ.แม่ฮ่องสอน</a:t>
            </a:r>
          </a:p>
        </c:rich>
      </c:tx>
      <c:layout>
        <c:manualLayout>
          <c:xMode val="factor"/>
          <c:yMode val="factor"/>
          <c:x val="0.0115"/>
          <c:y val="-0.0137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925"/>
          <c:y val="0.14475"/>
          <c:w val="0.83875"/>
          <c:h val="0.743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8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0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อ.แม่ลาน้อย'!$B$5:$B$56</c:f>
              <c:numCache>
                <c:ptCount val="52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</c:numCache>
            </c:numRef>
          </c:cat>
          <c:val>
            <c:numRef>
              <c:f>'std. - อ.แม่ลาน้อย'!$C$5:$C$56</c:f>
              <c:numCache>
                <c:ptCount val="52"/>
                <c:pt idx="0">
                  <c:v>1216.1</c:v>
                </c:pt>
                <c:pt idx="1">
                  <c:v>1186.6</c:v>
                </c:pt>
                <c:pt idx="2">
                  <c:v>1315.3</c:v>
                </c:pt>
                <c:pt idx="3">
                  <c:v>1044.6</c:v>
                </c:pt>
                <c:pt idx="4">
                  <c:v>878.7</c:v>
                </c:pt>
                <c:pt idx="5">
                  <c:v>1268</c:v>
                </c:pt>
                <c:pt idx="6">
                  <c:v>1351.2</c:v>
                </c:pt>
                <c:pt idx="7">
                  <c:v>884</c:v>
                </c:pt>
                <c:pt idx="8">
                  <c:v>829.6</c:v>
                </c:pt>
                <c:pt idx="10">
                  <c:v>1006.6</c:v>
                </c:pt>
                <c:pt idx="11">
                  <c:v>1162.4</c:v>
                </c:pt>
                <c:pt idx="12">
                  <c:v>1087.5</c:v>
                </c:pt>
                <c:pt idx="13">
                  <c:v>816.3</c:v>
                </c:pt>
                <c:pt idx="14">
                  <c:v>1607.2</c:v>
                </c:pt>
                <c:pt idx="15">
                  <c:v>1132.4</c:v>
                </c:pt>
                <c:pt idx="18">
                  <c:v>1032</c:v>
                </c:pt>
                <c:pt idx="19">
                  <c:v>1069.2</c:v>
                </c:pt>
                <c:pt idx="20">
                  <c:v>928.7</c:v>
                </c:pt>
                <c:pt idx="22">
                  <c:v>1105.6</c:v>
                </c:pt>
                <c:pt idx="23">
                  <c:v>1433.6</c:v>
                </c:pt>
                <c:pt idx="24">
                  <c:v>1514.7</c:v>
                </c:pt>
                <c:pt idx="25">
                  <c:v>1258.1</c:v>
                </c:pt>
                <c:pt idx="26">
                  <c:v>1940.9</c:v>
                </c:pt>
                <c:pt idx="27">
                  <c:v>1034</c:v>
                </c:pt>
                <c:pt idx="28">
                  <c:v>2259.8</c:v>
                </c:pt>
                <c:pt idx="29">
                  <c:v>735.7</c:v>
                </c:pt>
                <c:pt idx="30">
                  <c:v>1831</c:v>
                </c:pt>
                <c:pt idx="31">
                  <c:v>1186.5</c:v>
                </c:pt>
                <c:pt idx="32">
                  <c:v>1215.9</c:v>
                </c:pt>
                <c:pt idx="33">
                  <c:v>1291.9</c:v>
                </c:pt>
                <c:pt idx="34">
                  <c:v>1551.8</c:v>
                </c:pt>
                <c:pt idx="35">
                  <c:v>1764.4</c:v>
                </c:pt>
                <c:pt idx="38">
                  <c:v>1206.4</c:v>
                </c:pt>
                <c:pt idx="39">
                  <c:v>1404.2</c:v>
                </c:pt>
                <c:pt idx="40">
                  <c:v>1371</c:v>
                </c:pt>
                <c:pt idx="41">
                  <c:v>1341</c:v>
                </c:pt>
                <c:pt idx="42">
                  <c:v>1305</c:v>
                </c:pt>
                <c:pt idx="43">
                  <c:v>1188.9</c:v>
                </c:pt>
                <c:pt idx="44">
                  <c:v>1076</c:v>
                </c:pt>
                <c:pt idx="45">
                  <c:v>800</c:v>
                </c:pt>
                <c:pt idx="46">
                  <c:v>1447.2</c:v>
                </c:pt>
                <c:pt idx="47">
                  <c:v>1183.4</c:v>
                </c:pt>
                <c:pt idx="48">
                  <c:v>1075.7</c:v>
                </c:pt>
                <c:pt idx="49">
                  <c:v>828.5</c:v>
                </c:pt>
                <c:pt idx="50">
                  <c:v>1257</c:v>
                </c:pt>
                <c:pt idx="51">
                  <c:v>1207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(2514 - 2564 ) 51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อ.แม่ลาน้อย'!$B$5:$B$56</c:f>
              <c:numCache>
                <c:ptCount val="52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</c:numCache>
            </c:numRef>
          </c:cat>
          <c:val>
            <c:numRef>
              <c:f>'std. - อ.แม่ลาน้อย'!$E$5:$E$55</c:f>
              <c:numCache>
                <c:ptCount val="51"/>
                <c:pt idx="0">
                  <c:v>1231.121739130435</c:v>
                </c:pt>
                <c:pt idx="1">
                  <c:v>1231.121739130435</c:v>
                </c:pt>
                <c:pt idx="2">
                  <c:v>1231.121739130435</c:v>
                </c:pt>
                <c:pt idx="3">
                  <c:v>1231.121739130435</c:v>
                </c:pt>
                <c:pt idx="4">
                  <c:v>1231.121739130435</c:v>
                </c:pt>
                <c:pt idx="5">
                  <c:v>1231.121739130435</c:v>
                </c:pt>
                <c:pt idx="6">
                  <c:v>1231.121739130435</c:v>
                </c:pt>
                <c:pt idx="7">
                  <c:v>1231.121739130435</c:v>
                </c:pt>
                <c:pt idx="8">
                  <c:v>1231.121739130435</c:v>
                </c:pt>
                <c:pt idx="9">
                  <c:v>1231.121739130435</c:v>
                </c:pt>
                <c:pt idx="10">
                  <c:v>1231.121739130435</c:v>
                </c:pt>
                <c:pt idx="11">
                  <c:v>1231.121739130435</c:v>
                </c:pt>
                <c:pt idx="12">
                  <c:v>1231.121739130435</c:v>
                </c:pt>
                <c:pt idx="13">
                  <c:v>1231.121739130435</c:v>
                </c:pt>
                <c:pt idx="14">
                  <c:v>1231.121739130435</c:v>
                </c:pt>
                <c:pt idx="15">
                  <c:v>1231.121739130435</c:v>
                </c:pt>
                <c:pt idx="16">
                  <c:v>1231.121739130435</c:v>
                </c:pt>
                <c:pt idx="17">
                  <c:v>1231.121739130435</c:v>
                </c:pt>
                <c:pt idx="18">
                  <c:v>1231.121739130435</c:v>
                </c:pt>
                <c:pt idx="19">
                  <c:v>1231.121739130435</c:v>
                </c:pt>
                <c:pt idx="20">
                  <c:v>1231.121739130435</c:v>
                </c:pt>
                <c:pt idx="21">
                  <c:v>1231.121739130435</c:v>
                </c:pt>
                <c:pt idx="22">
                  <c:v>1231.121739130435</c:v>
                </c:pt>
                <c:pt idx="23">
                  <c:v>1231.121739130435</c:v>
                </c:pt>
                <c:pt idx="24">
                  <c:v>1231.121739130435</c:v>
                </c:pt>
                <c:pt idx="25">
                  <c:v>1231.121739130435</c:v>
                </c:pt>
                <c:pt idx="26">
                  <c:v>1231.121739130435</c:v>
                </c:pt>
                <c:pt idx="27">
                  <c:v>1231.121739130435</c:v>
                </c:pt>
                <c:pt idx="28">
                  <c:v>1231.121739130435</c:v>
                </c:pt>
                <c:pt idx="29">
                  <c:v>1231.121739130435</c:v>
                </c:pt>
                <c:pt idx="30">
                  <c:v>1231.121739130435</c:v>
                </c:pt>
                <c:pt idx="31">
                  <c:v>1231.121739130435</c:v>
                </c:pt>
                <c:pt idx="32">
                  <c:v>1231.121739130435</c:v>
                </c:pt>
                <c:pt idx="33">
                  <c:v>1231.121739130435</c:v>
                </c:pt>
                <c:pt idx="34">
                  <c:v>1231.121739130435</c:v>
                </c:pt>
                <c:pt idx="35">
                  <c:v>1231.121739130435</c:v>
                </c:pt>
                <c:pt idx="36">
                  <c:v>1231.121739130435</c:v>
                </c:pt>
                <c:pt idx="37">
                  <c:v>1231.121739130435</c:v>
                </c:pt>
                <c:pt idx="38">
                  <c:v>1231.121739130435</c:v>
                </c:pt>
                <c:pt idx="39">
                  <c:v>1231.121739130435</c:v>
                </c:pt>
                <c:pt idx="40">
                  <c:v>1231.121739130435</c:v>
                </c:pt>
                <c:pt idx="41">
                  <c:v>1231.121739130435</c:v>
                </c:pt>
                <c:pt idx="42">
                  <c:v>1231.121739130435</c:v>
                </c:pt>
                <c:pt idx="43">
                  <c:v>1231.121739130435</c:v>
                </c:pt>
                <c:pt idx="44">
                  <c:v>1231.121739130435</c:v>
                </c:pt>
                <c:pt idx="45">
                  <c:v>1231.121739130435</c:v>
                </c:pt>
                <c:pt idx="46">
                  <c:v>1231.121739130435</c:v>
                </c:pt>
                <c:pt idx="47">
                  <c:v>1231.121739130435</c:v>
                </c:pt>
                <c:pt idx="48">
                  <c:v>1231.121739130435</c:v>
                </c:pt>
                <c:pt idx="49">
                  <c:v>1231.121739130435</c:v>
                </c:pt>
                <c:pt idx="50">
                  <c:v>1231.121739130435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9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อ.แม่ลาน้อย'!$B$5:$B$56</c:f>
              <c:numCache>
                <c:ptCount val="52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</c:numCache>
            </c:numRef>
          </c:cat>
          <c:val>
            <c:numRef>
              <c:f>'std. - อ.แม่ลาน้อย'!$D$5:$D$56</c:f>
              <c:numCache>
                <c:ptCount val="52"/>
                <c:pt idx="51">
                  <c:v>1207</c:v>
                </c:pt>
              </c:numCache>
            </c:numRef>
          </c:val>
          <c:smooth val="0"/>
        </c:ser>
        <c:marker val="1"/>
        <c:axId val="34128295"/>
        <c:axId val="50196460"/>
      </c:lineChart>
      <c:catAx>
        <c:axId val="34128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0196460"/>
        <c:crossesAt val="0"/>
        <c:auto val="1"/>
        <c:lblOffset val="100"/>
        <c:tickLblSkip val="4"/>
        <c:noMultiLvlLbl val="0"/>
      </c:catAx>
      <c:valAx>
        <c:axId val="50196460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4128295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7375"/>
          <c:y val="0.49"/>
          <c:w val="0.2175"/>
          <c:h val="0.147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0.3635</cdr:x>
      <cdr:y>0.482</cdr:y>
    </cdr:from>
    <cdr:to>
      <cdr:x>0.49575</cdr:x>
      <cdr:y>0.5215</cdr:y>
    </cdr:to>
    <cdr:sp>
      <cdr:nvSpPr>
        <cdr:cNvPr id="1" name="TextBox 1"/>
        <cdr:cNvSpPr txBox="1">
          <a:spLocks noChangeArrowheads="1"/>
        </cdr:cNvSpPr>
      </cdr:nvSpPr>
      <cdr:spPr>
        <a:xfrm>
          <a:off x="3181350" y="2971800"/>
          <a:ext cx="1162050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1,232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0.73425</cdr:x>
      <cdr:y>0.4195</cdr:y>
    </cdr:from>
    <cdr:to>
      <cdr:x>0.873</cdr:x>
      <cdr:y>0.4565</cdr:y>
    </cdr:to>
    <cdr:sp>
      <cdr:nvSpPr>
        <cdr:cNvPr id="2" name="TextBox 1"/>
        <cdr:cNvSpPr txBox="1">
          <a:spLocks noChangeArrowheads="1"/>
        </cdr:cNvSpPr>
      </cdr:nvSpPr>
      <cdr:spPr>
        <a:xfrm>
          <a:off x="6429375" y="2581275"/>
          <a:ext cx="1219200" cy="2286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1,543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0.43275</cdr:x>
      <cdr:y>0.599</cdr:y>
    </cdr:from>
    <cdr:to>
      <cdr:x>0.57225</cdr:x>
      <cdr:y>0.6365</cdr:y>
    </cdr:to>
    <cdr:sp>
      <cdr:nvSpPr>
        <cdr:cNvPr id="3" name="TextBox 1"/>
        <cdr:cNvSpPr txBox="1">
          <a:spLocks noChangeArrowheads="1"/>
        </cdr:cNvSpPr>
      </cdr:nvSpPr>
      <cdr:spPr>
        <a:xfrm>
          <a:off x="3790950" y="3695700"/>
          <a:ext cx="121920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920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0.847</cdr:x>
      <cdr:y>0.37</cdr:y>
    </cdr:from>
    <cdr:to>
      <cdr:x>0.8805</cdr:x>
      <cdr:y>0.5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419975" y="2276475"/>
          <a:ext cx="295275" cy="8001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Sw.5A-201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Sw.5A"/>
      <sheetName val="แผนภูมิแท่ง"/>
      <sheetName val="แผนภูมิเส้น"/>
    </sheetNames>
    <sheetDataSet>
      <sheetData sheetId="0">
        <row r="40">
          <cell r="K40" t="str">
            <v>ปีน้ำ2565 ปริมาณฝนสะสม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90"/>
  <sheetViews>
    <sheetView tabSelected="1" zoomScalePageLayoutView="0" workbookViewId="0" topLeftCell="A37">
      <selection activeCell="C57" sqref="C57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80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1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2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2514</v>
      </c>
      <c r="C5" s="58">
        <v>1216.1</v>
      </c>
      <c r="D5" s="59"/>
      <c r="E5" s="60">
        <f aca="true" t="shared" si="0" ref="E5:E36">$C$75</f>
        <v>1231.121739130435</v>
      </c>
      <c r="F5" s="61">
        <f aca="true" t="shared" si="1" ref="F5:F36">+$C$78</f>
        <v>922.896381522623</v>
      </c>
      <c r="G5" s="62">
        <f aca="true" t="shared" si="2" ref="G5:G36">$C$76</f>
        <v>308.22535760781193</v>
      </c>
      <c r="H5" s="63">
        <f aca="true" t="shared" si="3" ref="H5:H36">+$C$79</f>
        <v>1539.3470967382468</v>
      </c>
      <c r="I5" s="2">
        <v>1</v>
      </c>
    </row>
    <row r="6" spans="2:9" ht="11.25">
      <c r="B6" s="22">
        <f>B5+1</f>
        <v>2515</v>
      </c>
      <c r="C6" s="64">
        <v>1186.6</v>
      </c>
      <c r="D6" s="59"/>
      <c r="E6" s="65">
        <f t="shared" si="0"/>
        <v>1231.121739130435</v>
      </c>
      <c r="F6" s="66">
        <f t="shared" si="1"/>
        <v>922.896381522623</v>
      </c>
      <c r="G6" s="67">
        <f t="shared" si="2"/>
        <v>308.22535760781193</v>
      </c>
      <c r="H6" s="68">
        <f t="shared" si="3"/>
        <v>1539.3470967382468</v>
      </c>
      <c r="I6" s="2">
        <f>I5+1</f>
        <v>2</v>
      </c>
    </row>
    <row r="7" spans="2:9" ht="11.25">
      <c r="B7" s="22">
        <f aca="true" t="shared" si="4" ref="B7:B56">B6+1</f>
        <v>2516</v>
      </c>
      <c r="C7" s="64">
        <v>1315.3</v>
      </c>
      <c r="D7" s="59"/>
      <c r="E7" s="65">
        <f t="shared" si="0"/>
        <v>1231.121739130435</v>
      </c>
      <c r="F7" s="66">
        <f t="shared" si="1"/>
        <v>922.896381522623</v>
      </c>
      <c r="G7" s="67">
        <f t="shared" si="2"/>
        <v>308.22535760781193</v>
      </c>
      <c r="H7" s="68">
        <f t="shared" si="3"/>
        <v>1539.3470967382468</v>
      </c>
      <c r="I7" s="2">
        <f aca="true" t="shared" si="5" ref="I7:I55">I6+1</f>
        <v>3</v>
      </c>
    </row>
    <row r="8" spans="2:9" ht="11.25">
      <c r="B8" s="22">
        <f t="shared" si="4"/>
        <v>2517</v>
      </c>
      <c r="C8" s="64">
        <v>1044.6</v>
      </c>
      <c r="D8" s="59"/>
      <c r="E8" s="65">
        <f t="shared" si="0"/>
        <v>1231.121739130435</v>
      </c>
      <c r="F8" s="66">
        <f t="shared" si="1"/>
        <v>922.896381522623</v>
      </c>
      <c r="G8" s="67">
        <f t="shared" si="2"/>
        <v>308.22535760781193</v>
      </c>
      <c r="H8" s="68">
        <f t="shared" si="3"/>
        <v>1539.3470967382468</v>
      </c>
      <c r="I8" s="2">
        <f t="shared" si="5"/>
        <v>4</v>
      </c>
    </row>
    <row r="9" spans="2:9" ht="11.25">
      <c r="B9" s="22">
        <f t="shared" si="4"/>
        <v>2518</v>
      </c>
      <c r="C9" s="64">
        <v>878.7</v>
      </c>
      <c r="D9" s="59"/>
      <c r="E9" s="65">
        <f t="shared" si="0"/>
        <v>1231.121739130435</v>
      </c>
      <c r="F9" s="66">
        <f t="shared" si="1"/>
        <v>922.896381522623</v>
      </c>
      <c r="G9" s="67">
        <f t="shared" si="2"/>
        <v>308.22535760781193</v>
      </c>
      <c r="H9" s="68">
        <f t="shared" si="3"/>
        <v>1539.3470967382468</v>
      </c>
      <c r="I9" s="2">
        <f t="shared" si="5"/>
        <v>5</v>
      </c>
    </row>
    <row r="10" spans="2:9" ht="11.25">
      <c r="B10" s="22">
        <f t="shared" si="4"/>
        <v>2519</v>
      </c>
      <c r="C10" s="64">
        <v>1268</v>
      </c>
      <c r="D10" s="59"/>
      <c r="E10" s="65">
        <f t="shared" si="0"/>
        <v>1231.121739130435</v>
      </c>
      <c r="F10" s="66">
        <f t="shared" si="1"/>
        <v>922.896381522623</v>
      </c>
      <c r="G10" s="67">
        <f t="shared" si="2"/>
        <v>308.22535760781193</v>
      </c>
      <c r="H10" s="68">
        <f t="shared" si="3"/>
        <v>1539.3470967382468</v>
      </c>
      <c r="I10" s="2">
        <f t="shared" si="5"/>
        <v>6</v>
      </c>
    </row>
    <row r="11" spans="2:9" ht="11.25">
      <c r="B11" s="22">
        <f t="shared" si="4"/>
        <v>2520</v>
      </c>
      <c r="C11" s="64">
        <v>1351.2</v>
      </c>
      <c r="D11" s="59"/>
      <c r="E11" s="65">
        <f t="shared" si="0"/>
        <v>1231.121739130435</v>
      </c>
      <c r="F11" s="66">
        <f t="shared" si="1"/>
        <v>922.896381522623</v>
      </c>
      <c r="G11" s="67">
        <f t="shared" si="2"/>
        <v>308.22535760781193</v>
      </c>
      <c r="H11" s="68">
        <f t="shared" si="3"/>
        <v>1539.3470967382468</v>
      </c>
      <c r="I11" s="2">
        <f t="shared" si="5"/>
        <v>7</v>
      </c>
    </row>
    <row r="12" spans="2:9" ht="11.25">
      <c r="B12" s="22">
        <f t="shared" si="4"/>
        <v>2521</v>
      </c>
      <c r="C12" s="64">
        <v>884</v>
      </c>
      <c r="D12" s="59"/>
      <c r="E12" s="65">
        <f t="shared" si="0"/>
        <v>1231.121739130435</v>
      </c>
      <c r="F12" s="66">
        <f t="shared" si="1"/>
        <v>922.896381522623</v>
      </c>
      <c r="G12" s="67">
        <f t="shared" si="2"/>
        <v>308.22535760781193</v>
      </c>
      <c r="H12" s="68">
        <f t="shared" si="3"/>
        <v>1539.3470967382468</v>
      </c>
      <c r="I12" s="2">
        <f t="shared" si="5"/>
        <v>8</v>
      </c>
    </row>
    <row r="13" spans="2:9" ht="11.25">
      <c r="B13" s="22">
        <f t="shared" si="4"/>
        <v>2522</v>
      </c>
      <c r="C13" s="64">
        <v>829.6</v>
      </c>
      <c r="D13" s="59"/>
      <c r="E13" s="65">
        <f t="shared" si="0"/>
        <v>1231.121739130435</v>
      </c>
      <c r="F13" s="66">
        <f t="shared" si="1"/>
        <v>922.896381522623</v>
      </c>
      <c r="G13" s="67">
        <f t="shared" si="2"/>
        <v>308.22535760781193</v>
      </c>
      <c r="H13" s="68">
        <f t="shared" si="3"/>
        <v>1539.3470967382468</v>
      </c>
      <c r="I13" s="2">
        <f t="shared" si="5"/>
        <v>9</v>
      </c>
    </row>
    <row r="14" spans="2:9" ht="11.25">
      <c r="B14" s="22">
        <f t="shared" si="4"/>
        <v>2523</v>
      </c>
      <c r="C14" s="64"/>
      <c r="D14" s="59"/>
      <c r="E14" s="65">
        <f t="shared" si="0"/>
        <v>1231.121739130435</v>
      </c>
      <c r="F14" s="66">
        <f t="shared" si="1"/>
        <v>922.896381522623</v>
      </c>
      <c r="G14" s="67">
        <f t="shared" si="2"/>
        <v>308.22535760781193</v>
      </c>
      <c r="H14" s="68">
        <f t="shared" si="3"/>
        <v>1539.3470967382468</v>
      </c>
      <c r="I14" s="2">
        <f t="shared" si="5"/>
        <v>10</v>
      </c>
    </row>
    <row r="15" spans="2:9" ht="11.25">
      <c r="B15" s="22">
        <f t="shared" si="4"/>
        <v>2524</v>
      </c>
      <c r="C15" s="64">
        <v>1006.6</v>
      </c>
      <c r="D15" s="59"/>
      <c r="E15" s="65">
        <f t="shared" si="0"/>
        <v>1231.121739130435</v>
      </c>
      <c r="F15" s="66">
        <f t="shared" si="1"/>
        <v>922.896381522623</v>
      </c>
      <c r="G15" s="67">
        <f t="shared" si="2"/>
        <v>308.22535760781193</v>
      </c>
      <c r="H15" s="68">
        <f t="shared" si="3"/>
        <v>1539.3470967382468</v>
      </c>
      <c r="I15" s="2">
        <f t="shared" si="5"/>
        <v>11</v>
      </c>
    </row>
    <row r="16" spans="2:9" ht="11.25">
      <c r="B16" s="22">
        <f t="shared" si="4"/>
        <v>2525</v>
      </c>
      <c r="C16" s="64">
        <v>1162.4</v>
      </c>
      <c r="D16" s="59"/>
      <c r="E16" s="65">
        <f t="shared" si="0"/>
        <v>1231.121739130435</v>
      </c>
      <c r="F16" s="66">
        <f t="shared" si="1"/>
        <v>922.896381522623</v>
      </c>
      <c r="G16" s="67">
        <f t="shared" si="2"/>
        <v>308.22535760781193</v>
      </c>
      <c r="H16" s="68">
        <f t="shared" si="3"/>
        <v>1539.3470967382468</v>
      </c>
      <c r="I16" s="2">
        <f t="shared" si="5"/>
        <v>12</v>
      </c>
    </row>
    <row r="17" spans="2:9" ht="11.25">
      <c r="B17" s="22">
        <f t="shared" si="4"/>
        <v>2526</v>
      </c>
      <c r="C17" s="64">
        <v>1087.5</v>
      </c>
      <c r="D17" s="59"/>
      <c r="E17" s="65">
        <f t="shared" si="0"/>
        <v>1231.121739130435</v>
      </c>
      <c r="F17" s="66">
        <f t="shared" si="1"/>
        <v>922.896381522623</v>
      </c>
      <c r="G17" s="67">
        <f t="shared" si="2"/>
        <v>308.22535760781193</v>
      </c>
      <c r="H17" s="68">
        <f t="shared" si="3"/>
        <v>1539.3470967382468</v>
      </c>
      <c r="I17" s="2">
        <f t="shared" si="5"/>
        <v>13</v>
      </c>
    </row>
    <row r="18" spans="2:9" ht="11.25">
      <c r="B18" s="22">
        <f t="shared" si="4"/>
        <v>2527</v>
      </c>
      <c r="C18" s="64">
        <v>816.3</v>
      </c>
      <c r="D18" s="59"/>
      <c r="E18" s="65">
        <f t="shared" si="0"/>
        <v>1231.121739130435</v>
      </c>
      <c r="F18" s="66">
        <f t="shared" si="1"/>
        <v>922.896381522623</v>
      </c>
      <c r="G18" s="67">
        <f t="shared" si="2"/>
        <v>308.22535760781193</v>
      </c>
      <c r="H18" s="68">
        <f t="shared" si="3"/>
        <v>1539.3470967382468</v>
      </c>
      <c r="I18" s="2">
        <f t="shared" si="5"/>
        <v>14</v>
      </c>
    </row>
    <row r="19" spans="2:9" ht="11.25">
      <c r="B19" s="22">
        <f t="shared" si="4"/>
        <v>2528</v>
      </c>
      <c r="C19" s="64">
        <v>1607.2</v>
      </c>
      <c r="D19" s="59"/>
      <c r="E19" s="65">
        <f t="shared" si="0"/>
        <v>1231.121739130435</v>
      </c>
      <c r="F19" s="66">
        <f t="shared" si="1"/>
        <v>922.896381522623</v>
      </c>
      <c r="G19" s="67">
        <f t="shared" si="2"/>
        <v>308.22535760781193</v>
      </c>
      <c r="H19" s="68">
        <f t="shared" si="3"/>
        <v>1539.3470967382468</v>
      </c>
      <c r="I19" s="2">
        <f t="shared" si="5"/>
        <v>15</v>
      </c>
    </row>
    <row r="20" spans="2:9" ht="11.25">
      <c r="B20" s="22">
        <f t="shared" si="4"/>
        <v>2529</v>
      </c>
      <c r="C20" s="64">
        <v>1132.4</v>
      </c>
      <c r="D20" s="59"/>
      <c r="E20" s="65">
        <f t="shared" si="0"/>
        <v>1231.121739130435</v>
      </c>
      <c r="F20" s="66">
        <f t="shared" si="1"/>
        <v>922.896381522623</v>
      </c>
      <c r="G20" s="67">
        <f t="shared" si="2"/>
        <v>308.22535760781193</v>
      </c>
      <c r="H20" s="68">
        <f t="shared" si="3"/>
        <v>1539.3470967382468</v>
      </c>
      <c r="I20" s="2">
        <f t="shared" si="5"/>
        <v>16</v>
      </c>
    </row>
    <row r="21" spans="2:9" ht="11.25">
      <c r="B21" s="22">
        <f t="shared" si="4"/>
        <v>2530</v>
      </c>
      <c r="C21" s="64"/>
      <c r="D21" s="59"/>
      <c r="E21" s="65">
        <f t="shared" si="0"/>
        <v>1231.121739130435</v>
      </c>
      <c r="F21" s="66">
        <f t="shared" si="1"/>
        <v>922.896381522623</v>
      </c>
      <c r="G21" s="67">
        <f t="shared" si="2"/>
        <v>308.22535760781193</v>
      </c>
      <c r="H21" s="68">
        <f t="shared" si="3"/>
        <v>1539.3470967382468</v>
      </c>
      <c r="I21" s="2">
        <f t="shared" si="5"/>
        <v>17</v>
      </c>
    </row>
    <row r="22" spans="2:9" ht="11.25">
      <c r="B22" s="22">
        <f t="shared" si="4"/>
        <v>2531</v>
      </c>
      <c r="C22" s="64"/>
      <c r="D22" s="59"/>
      <c r="E22" s="65">
        <f t="shared" si="0"/>
        <v>1231.121739130435</v>
      </c>
      <c r="F22" s="66">
        <f t="shared" si="1"/>
        <v>922.896381522623</v>
      </c>
      <c r="G22" s="67">
        <f t="shared" si="2"/>
        <v>308.22535760781193</v>
      </c>
      <c r="H22" s="68">
        <f t="shared" si="3"/>
        <v>1539.3470967382468</v>
      </c>
      <c r="I22" s="2">
        <f t="shared" si="5"/>
        <v>18</v>
      </c>
    </row>
    <row r="23" spans="2:9" ht="11.25">
      <c r="B23" s="22">
        <f t="shared" si="4"/>
        <v>2532</v>
      </c>
      <c r="C23" s="64">
        <v>1032</v>
      </c>
      <c r="D23" s="59"/>
      <c r="E23" s="65">
        <f t="shared" si="0"/>
        <v>1231.121739130435</v>
      </c>
      <c r="F23" s="66">
        <f t="shared" si="1"/>
        <v>922.896381522623</v>
      </c>
      <c r="G23" s="67">
        <f t="shared" si="2"/>
        <v>308.22535760781193</v>
      </c>
      <c r="H23" s="68">
        <f t="shared" si="3"/>
        <v>1539.3470967382468</v>
      </c>
      <c r="I23" s="2">
        <f t="shared" si="5"/>
        <v>19</v>
      </c>
    </row>
    <row r="24" spans="2:9" ht="11.25">
      <c r="B24" s="22">
        <f t="shared" si="4"/>
        <v>2533</v>
      </c>
      <c r="C24" s="64">
        <v>1069.2</v>
      </c>
      <c r="D24" s="59"/>
      <c r="E24" s="65">
        <f t="shared" si="0"/>
        <v>1231.121739130435</v>
      </c>
      <c r="F24" s="66">
        <f t="shared" si="1"/>
        <v>922.896381522623</v>
      </c>
      <c r="G24" s="67">
        <f t="shared" si="2"/>
        <v>308.22535760781193</v>
      </c>
      <c r="H24" s="68">
        <f t="shared" si="3"/>
        <v>1539.3470967382468</v>
      </c>
      <c r="I24" s="2">
        <f t="shared" si="5"/>
        <v>20</v>
      </c>
    </row>
    <row r="25" spans="2:9" ht="11.25">
      <c r="B25" s="22">
        <f t="shared" si="4"/>
        <v>2534</v>
      </c>
      <c r="C25" s="64">
        <v>928.7</v>
      </c>
      <c r="D25" s="59"/>
      <c r="E25" s="65">
        <f t="shared" si="0"/>
        <v>1231.121739130435</v>
      </c>
      <c r="F25" s="66">
        <f t="shared" si="1"/>
        <v>922.896381522623</v>
      </c>
      <c r="G25" s="67">
        <f t="shared" si="2"/>
        <v>308.22535760781193</v>
      </c>
      <c r="H25" s="68">
        <f t="shared" si="3"/>
        <v>1539.3470967382468</v>
      </c>
      <c r="I25" s="2">
        <f t="shared" si="5"/>
        <v>21</v>
      </c>
    </row>
    <row r="26" spans="2:9" ht="11.25">
      <c r="B26" s="22">
        <f t="shared" si="4"/>
        <v>2535</v>
      </c>
      <c r="C26" s="64"/>
      <c r="D26" s="59"/>
      <c r="E26" s="65">
        <f t="shared" si="0"/>
        <v>1231.121739130435</v>
      </c>
      <c r="F26" s="66">
        <f t="shared" si="1"/>
        <v>922.896381522623</v>
      </c>
      <c r="G26" s="67">
        <f t="shared" si="2"/>
        <v>308.22535760781193</v>
      </c>
      <c r="H26" s="68">
        <f t="shared" si="3"/>
        <v>1539.3470967382468</v>
      </c>
      <c r="I26" s="2">
        <f t="shared" si="5"/>
        <v>22</v>
      </c>
    </row>
    <row r="27" spans="2:9" ht="11.25">
      <c r="B27" s="22">
        <f t="shared" si="4"/>
        <v>2536</v>
      </c>
      <c r="C27" s="64">
        <v>1105.6</v>
      </c>
      <c r="D27" s="59"/>
      <c r="E27" s="65">
        <f t="shared" si="0"/>
        <v>1231.121739130435</v>
      </c>
      <c r="F27" s="66">
        <f t="shared" si="1"/>
        <v>922.896381522623</v>
      </c>
      <c r="G27" s="67">
        <f t="shared" si="2"/>
        <v>308.22535760781193</v>
      </c>
      <c r="H27" s="68">
        <f t="shared" si="3"/>
        <v>1539.3470967382468</v>
      </c>
      <c r="I27" s="2">
        <f t="shared" si="5"/>
        <v>23</v>
      </c>
    </row>
    <row r="28" spans="2:9" ht="11.25">
      <c r="B28" s="22">
        <f t="shared" si="4"/>
        <v>2537</v>
      </c>
      <c r="C28" s="64">
        <v>1433.6</v>
      </c>
      <c r="D28" s="59"/>
      <c r="E28" s="65">
        <f t="shared" si="0"/>
        <v>1231.121739130435</v>
      </c>
      <c r="F28" s="66">
        <f t="shared" si="1"/>
        <v>922.896381522623</v>
      </c>
      <c r="G28" s="67">
        <f t="shared" si="2"/>
        <v>308.22535760781193</v>
      </c>
      <c r="H28" s="68">
        <f t="shared" si="3"/>
        <v>1539.3470967382468</v>
      </c>
      <c r="I28" s="2">
        <f t="shared" si="5"/>
        <v>24</v>
      </c>
    </row>
    <row r="29" spans="2:9" ht="11.25">
      <c r="B29" s="22">
        <f t="shared" si="4"/>
        <v>2538</v>
      </c>
      <c r="C29" s="64">
        <v>1514.7</v>
      </c>
      <c r="D29" s="59"/>
      <c r="E29" s="65">
        <f t="shared" si="0"/>
        <v>1231.121739130435</v>
      </c>
      <c r="F29" s="66">
        <f t="shared" si="1"/>
        <v>922.896381522623</v>
      </c>
      <c r="G29" s="67">
        <f t="shared" si="2"/>
        <v>308.22535760781193</v>
      </c>
      <c r="H29" s="68">
        <f t="shared" si="3"/>
        <v>1539.3470967382468</v>
      </c>
      <c r="I29" s="2">
        <f t="shared" si="5"/>
        <v>25</v>
      </c>
    </row>
    <row r="30" spans="2:9" ht="11.25">
      <c r="B30" s="22">
        <f t="shared" si="4"/>
        <v>2539</v>
      </c>
      <c r="C30" s="64">
        <v>1258.1</v>
      </c>
      <c r="D30" s="59"/>
      <c r="E30" s="65">
        <f t="shared" si="0"/>
        <v>1231.121739130435</v>
      </c>
      <c r="F30" s="66">
        <f t="shared" si="1"/>
        <v>922.896381522623</v>
      </c>
      <c r="G30" s="67">
        <f t="shared" si="2"/>
        <v>308.22535760781193</v>
      </c>
      <c r="H30" s="68">
        <f t="shared" si="3"/>
        <v>1539.3470967382468</v>
      </c>
      <c r="I30" s="2">
        <f t="shared" si="5"/>
        <v>26</v>
      </c>
    </row>
    <row r="31" spans="2:9" ht="11.25">
      <c r="B31" s="22">
        <f t="shared" si="4"/>
        <v>2540</v>
      </c>
      <c r="C31" s="64">
        <v>1940.9</v>
      </c>
      <c r="D31" s="59"/>
      <c r="E31" s="65">
        <f t="shared" si="0"/>
        <v>1231.121739130435</v>
      </c>
      <c r="F31" s="66">
        <f t="shared" si="1"/>
        <v>922.896381522623</v>
      </c>
      <c r="G31" s="67">
        <f t="shared" si="2"/>
        <v>308.22535760781193</v>
      </c>
      <c r="H31" s="68">
        <f t="shared" si="3"/>
        <v>1539.3470967382468</v>
      </c>
      <c r="I31" s="2">
        <f t="shared" si="5"/>
        <v>27</v>
      </c>
    </row>
    <row r="32" spans="2:9" ht="11.25">
      <c r="B32" s="22">
        <f t="shared" si="4"/>
        <v>2541</v>
      </c>
      <c r="C32" s="64">
        <v>1034</v>
      </c>
      <c r="D32" s="59"/>
      <c r="E32" s="65">
        <f t="shared" si="0"/>
        <v>1231.121739130435</v>
      </c>
      <c r="F32" s="66">
        <f t="shared" si="1"/>
        <v>922.896381522623</v>
      </c>
      <c r="G32" s="67">
        <f t="shared" si="2"/>
        <v>308.22535760781193</v>
      </c>
      <c r="H32" s="68">
        <f t="shared" si="3"/>
        <v>1539.3470967382468</v>
      </c>
      <c r="I32" s="2">
        <f t="shared" si="5"/>
        <v>28</v>
      </c>
    </row>
    <row r="33" spans="2:9" ht="11.25">
      <c r="B33" s="22">
        <f t="shared" si="4"/>
        <v>2542</v>
      </c>
      <c r="C33" s="64">
        <v>2259.8</v>
      </c>
      <c r="D33" s="59"/>
      <c r="E33" s="65">
        <f t="shared" si="0"/>
        <v>1231.121739130435</v>
      </c>
      <c r="F33" s="66">
        <f t="shared" si="1"/>
        <v>922.896381522623</v>
      </c>
      <c r="G33" s="67">
        <f t="shared" si="2"/>
        <v>308.22535760781193</v>
      </c>
      <c r="H33" s="68">
        <f t="shared" si="3"/>
        <v>1539.3470967382468</v>
      </c>
      <c r="I33" s="2">
        <f t="shared" si="5"/>
        <v>29</v>
      </c>
    </row>
    <row r="34" spans="2:13" ht="11.25">
      <c r="B34" s="22">
        <f t="shared" si="4"/>
        <v>2543</v>
      </c>
      <c r="C34" s="64">
        <v>735.7</v>
      </c>
      <c r="D34" s="59"/>
      <c r="E34" s="65">
        <f t="shared" si="0"/>
        <v>1231.121739130435</v>
      </c>
      <c r="F34" s="66">
        <f t="shared" si="1"/>
        <v>922.896381522623</v>
      </c>
      <c r="G34" s="67">
        <f t="shared" si="2"/>
        <v>308.22535760781193</v>
      </c>
      <c r="H34" s="68">
        <f t="shared" si="3"/>
        <v>1539.3470967382468</v>
      </c>
      <c r="I34" s="2">
        <f t="shared" si="5"/>
        <v>30</v>
      </c>
      <c r="M34" s="71"/>
    </row>
    <row r="35" spans="2:13" ht="11.25">
      <c r="B35" s="22">
        <f t="shared" si="4"/>
        <v>2544</v>
      </c>
      <c r="C35" s="64">
        <v>1831</v>
      </c>
      <c r="D35" s="59"/>
      <c r="E35" s="65">
        <f t="shared" si="0"/>
        <v>1231.121739130435</v>
      </c>
      <c r="F35" s="66">
        <f t="shared" si="1"/>
        <v>922.896381522623</v>
      </c>
      <c r="G35" s="67">
        <f t="shared" si="2"/>
        <v>308.22535760781193</v>
      </c>
      <c r="H35" s="68">
        <f t="shared" si="3"/>
        <v>1539.3470967382468</v>
      </c>
      <c r="I35" s="2">
        <f t="shared" si="5"/>
        <v>31</v>
      </c>
      <c r="K35" s="71"/>
      <c r="M35" s="72"/>
    </row>
    <row r="36" spans="2:13" ht="11.25">
      <c r="B36" s="22">
        <f t="shared" si="4"/>
        <v>2545</v>
      </c>
      <c r="C36" s="64">
        <v>1186.5</v>
      </c>
      <c r="D36" s="59"/>
      <c r="E36" s="65">
        <f t="shared" si="0"/>
        <v>1231.121739130435</v>
      </c>
      <c r="F36" s="66">
        <f t="shared" si="1"/>
        <v>922.896381522623</v>
      </c>
      <c r="G36" s="67">
        <f t="shared" si="2"/>
        <v>308.22535760781193</v>
      </c>
      <c r="H36" s="68">
        <f t="shared" si="3"/>
        <v>1539.3470967382468</v>
      </c>
      <c r="I36" s="2">
        <f t="shared" si="5"/>
        <v>32</v>
      </c>
      <c r="M36" s="73"/>
    </row>
    <row r="37" spans="2:14" ht="11.25">
      <c r="B37" s="22">
        <f t="shared" si="4"/>
        <v>2546</v>
      </c>
      <c r="C37" s="76">
        <v>1215.9</v>
      </c>
      <c r="D37" s="59"/>
      <c r="E37" s="65">
        <f aca="true" t="shared" si="6" ref="E37:E55">$C$75</f>
        <v>1231.121739130435</v>
      </c>
      <c r="F37" s="66">
        <f aca="true" t="shared" si="7" ref="F37:F55">+$C$78</f>
        <v>922.896381522623</v>
      </c>
      <c r="G37" s="67">
        <f aca="true" t="shared" si="8" ref="G37:G55">$C$76</f>
        <v>308.22535760781193</v>
      </c>
      <c r="H37" s="68">
        <f aca="true" t="shared" si="9" ref="H37:H55">+$C$79</f>
        <v>1539.3470967382468</v>
      </c>
      <c r="I37" s="2">
        <f t="shared" si="5"/>
        <v>33</v>
      </c>
      <c r="J37" s="25"/>
      <c r="K37" s="25"/>
      <c r="L37" s="25"/>
      <c r="M37" s="25"/>
      <c r="N37" s="23"/>
    </row>
    <row r="38" spans="2:14" ht="11.25">
      <c r="B38" s="22">
        <f t="shared" si="4"/>
        <v>2547</v>
      </c>
      <c r="C38" s="76">
        <v>1291.9</v>
      </c>
      <c r="D38" s="59"/>
      <c r="E38" s="65">
        <f t="shared" si="6"/>
        <v>1231.121739130435</v>
      </c>
      <c r="F38" s="66">
        <f t="shared" si="7"/>
        <v>922.896381522623</v>
      </c>
      <c r="G38" s="67">
        <f t="shared" si="8"/>
        <v>308.22535760781193</v>
      </c>
      <c r="H38" s="68">
        <f t="shared" si="9"/>
        <v>1539.3470967382468</v>
      </c>
      <c r="I38" s="2">
        <f t="shared" si="5"/>
        <v>34</v>
      </c>
      <c r="J38" s="26"/>
      <c r="K38" s="24"/>
      <c r="L38" s="26"/>
      <c r="M38" s="27"/>
      <c r="N38" s="23"/>
    </row>
    <row r="39" spans="2:13" ht="11.25">
      <c r="B39" s="22">
        <f t="shared" si="4"/>
        <v>2548</v>
      </c>
      <c r="C39" s="64">
        <v>1551.8</v>
      </c>
      <c r="D39" s="59"/>
      <c r="E39" s="65">
        <f t="shared" si="6"/>
        <v>1231.121739130435</v>
      </c>
      <c r="F39" s="66">
        <f t="shared" si="7"/>
        <v>922.896381522623</v>
      </c>
      <c r="G39" s="67">
        <f t="shared" si="8"/>
        <v>308.22535760781193</v>
      </c>
      <c r="H39" s="68">
        <f t="shared" si="9"/>
        <v>1539.3470967382468</v>
      </c>
      <c r="I39" s="2">
        <f t="shared" si="5"/>
        <v>35</v>
      </c>
      <c r="J39" s="28"/>
      <c r="K39" s="29"/>
      <c r="L39" s="28"/>
      <c r="M39" s="30"/>
    </row>
    <row r="40" spans="2:13" ht="11.25">
      <c r="B40" s="22">
        <f t="shared" si="4"/>
        <v>2549</v>
      </c>
      <c r="C40" s="64">
        <v>1764.4</v>
      </c>
      <c r="D40" s="59"/>
      <c r="E40" s="65">
        <f t="shared" si="6"/>
        <v>1231.121739130435</v>
      </c>
      <c r="F40" s="66">
        <f t="shared" si="7"/>
        <v>922.896381522623</v>
      </c>
      <c r="G40" s="67">
        <f t="shared" si="8"/>
        <v>308.22535760781193</v>
      </c>
      <c r="H40" s="68">
        <f t="shared" si="9"/>
        <v>1539.3470967382468</v>
      </c>
      <c r="I40" s="2">
        <f t="shared" si="5"/>
        <v>36</v>
      </c>
      <c r="J40" s="28"/>
      <c r="K40" s="29"/>
      <c r="L40" s="28"/>
      <c r="M40" s="30"/>
    </row>
    <row r="41" spans="2:13" ht="11.25">
      <c r="B41" s="22">
        <f t="shared" si="4"/>
        <v>2550</v>
      </c>
      <c r="C41" s="64"/>
      <c r="D41" s="59"/>
      <c r="E41" s="65">
        <f t="shared" si="6"/>
        <v>1231.121739130435</v>
      </c>
      <c r="F41" s="66">
        <f t="shared" si="7"/>
        <v>922.896381522623</v>
      </c>
      <c r="G41" s="67">
        <f t="shared" si="8"/>
        <v>308.22535760781193</v>
      </c>
      <c r="H41" s="68">
        <f t="shared" si="9"/>
        <v>1539.3470967382468</v>
      </c>
      <c r="I41" s="2">
        <f t="shared" si="5"/>
        <v>37</v>
      </c>
      <c r="J41" s="28"/>
      <c r="K41" s="29"/>
      <c r="L41" s="28"/>
      <c r="M41" s="30"/>
    </row>
    <row r="42" spans="2:13" ht="11.25">
      <c r="B42" s="22">
        <f t="shared" si="4"/>
        <v>2551</v>
      </c>
      <c r="C42" s="64"/>
      <c r="D42" s="59"/>
      <c r="E42" s="65">
        <f t="shared" si="6"/>
        <v>1231.121739130435</v>
      </c>
      <c r="F42" s="66">
        <f t="shared" si="7"/>
        <v>922.896381522623</v>
      </c>
      <c r="G42" s="67">
        <f t="shared" si="8"/>
        <v>308.22535760781193</v>
      </c>
      <c r="H42" s="68">
        <f t="shared" si="9"/>
        <v>1539.3470967382468</v>
      </c>
      <c r="I42" s="2">
        <f t="shared" si="5"/>
        <v>38</v>
      </c>
      <c r="J42" s="28"/>
      <c r="K42" s="29"/>
      <c r="L42" s="28"/>
      <c r="M42" s="30"/>
    </row>
    <row r="43" spans="2:13" ht="11.25">
      <c r="B43" s="22">
        <f t="shared" si="4"/>
        <v>2552</v>
      </c>
      <c r="C43" s="64">
        <v>1206.4</v>
      </c>
      <c r="D43" s="59"/>
      <c r="E43" s="65">
        <f t="shared" si="6"/>
        <v>1231.121739130435</v>
      </c>
      <c r="F43" s="66">
        <f t="shared" si="7"/>
        <v>922.896381522623</v>
      </c>
      <c r="G43" s="67">
        <f t="shared" si="8"/>
        <v>308.22535760781193</v>
      </c>
      <c r="H43" s="68">
        <f t="shared" si="9"/>
        <v>1539.3470967382468</v>
      </c>
      <c r="I43" s="2">
        <f t="shared" si="5"/>
        <v>39</v>
      </c>
      <c r="J43" s="28"/>
      <c r="K43" s="29"/>
      <c r="L43" s="28"/>
      <c r="M43" s="30"/>
    </row>
    <row r="44" spans="2:13" ht="11.25">
      <c r="B44" s="22">
        <f t="shared" si="4"/>
        <v>2553</v>
      </c>
      <c r="C44" s="64">
        <v>1404.2</v>
      </c>
      <c r="D44" s="59"/>
      <c r="E44" s="65">
        <f t="shared" si="6"/>
        <v>1231.121739130435</v>
      </c>
      <c r="F44" s="66">
        <f t="shared" si="7"/>
        <v>922.896381522623</v>
      </c>
      <c r="G44" s="67">
        <f t="shared" si="8"/>
        <v>308.22535760781193</v>
      </c>
      <c r="H44" s="68">
        <f t="shared" si="9"/>
        <v>1539.3470967382468</v>
      </c>
      <c r="I44" s="2">
        <f t="shared" si="5"/>
        <v>40</v>
      </c>
      <c r="J44" s="28"/>
      <c r="K44" s="29"/>
      <c r="L44" s="28"/>
      <c r="M44" s="30"/>
    </row>
    <row r="45" spans="2:13" ht="11.25">
      <c r="B45" s="22">
        <f t="shared" si="4"/>
        <v>2554</v>
      </c>
      <c r="C45" s="64">
        <v>1371</v>
      </c>
      <c r="D45" s="59"/>
      <c r="E45" s="65">
        <f t="shared" si="6"/>
        <v>1231.121739130435</v>
      </c>
      <c r="F45" s="66">
        <f t="shared" si="7"/>
        <v>922.896381522623</v>
      </c>
      <c r="G45" s="67">
        <f t="shared" si="8"/>
        <v>308.22535760781193</v>
      </c>
      <c r="H45" s="68">
        <f t="shared" si="9"/>
        <v>1539.3470967382468</v>
      </c>
      <c r="I45" s="2">
        <f t="shared" si="5"/>
        <v>41</v>
      </c>
      <c r="J45" s="28"/>
      <c r="K45" s="29"/>
      <c r="L45" s="28"/>
      <c r="M45" s="30"/>
    </row>
    <row r="46" spans="2:13" ht="11.25">
      <c r="B46" s="22">
        <f t="shared" si="4"/>
        <v>2555</v>
      </c>
      <c r="C46" s="64">
        <v>1341</v>
      </c>
      <c r="D46" s="59"/>
      <c r="E46" s="65">
        <f t="shared" si="6"/>
        <v>1231.121739130435</v>
      </c>
      <c r="F46" s="66">
        <f t="shared" si="7"/>
        <v>922.896381522623</v>
      </c>
      <c r="G46" s="67">
        <f t="shared" si="8"/>
        <v>308.22535760781193</v>
      </c>
      <c r="H46" s="68">
        <f t="shared" si="9"/>
        <v>1539.3470967382468</v>
      </c>
      <c r="I46" s="2">
        <f t="shared" si="5"/>
        <v>42</v>
      </c>
      <c r="J46" s="28"/>
      <c r="K46" s="29"/>
      <c r="L46" s="28"/>
      <c r="M46" s="30"/>
    </row>
    <row r="47" spans="2:13" ht="11.25">
      <c r="B47" s="22">
        <f t="shared" si="4"/>
        <v>2556</v>
      </c>
      <c r="C47" s="64">
        <v>1305</v>
      </c>
      <c r="D47" s="59"/>
      <c r="E47" s="65">
        <f t="shared" si="6"/>
        <v>1231.121739130435</v>
      </c>
      <c r="F47" s="66">
        <f t="shared" si="7"/>
        <v>922.896381522623</v>
      </c>
      <c r="G47" s="67">
        <f t="shared" si="8"/>
        <v>308.22535760781193</v>
      </c>
      <c r="H47" s="68">
        <f t="shared" si="9"/>
        <v>1539.3470967382468</v>
      </c>
      <c r="I47" s="2">
        <f t="shared" si="5"/>
        <v>43</v>
      </c>
      <c r="J47" s="28"/>
      <c r="K47" s="29"/>
      <c r="L47" s="28"/>
      <c r="M47" s="30"/>
    </row>
    <row r="48" spans="2:13" ht="11.25">
      <c r="B48" s="22">
        <f t="shared" si="4"/>
        <v>2557</v>
      </c>
      <c r="C48" s="64">
        <v>1188.9</v>
      </c>
      <c r="D48" s="59"/>
      <c r="E48" s="65">
        <f t="shared" si="6"/>
        <v>1231.121739130435</v>
      </c>
      <c r="F48" s="66">
        <f t="shared" si="7"/>
        <v>922.896381522623</v>
      </c>
      <c r="G48" s="67">
        <f t="shared" si="8"/>
        <v>308.22535760781193</v>
      </c>
      <c r="H48" s="68">
        <f t="shared" si="9"/>
        <v>1539.3470967382468</v>
      </c>
      <c r="I48" s="2">
        <f t="shared" si="5"/>
        <v>44</v>
      </c>
      <c r="J48" s="28"/>
      <c r="K48" s="29"/>
      <c r="L48" s="28"/>
      <c r="M48" s="30"/>
    </row>
    <row r="49" spans="2:13" ht="11.25">
      <c r="B49" s="22">
        <f t="shared" si="4"/>
        <v>2558</v>
      </c>
      <c r="C49" s="64">
        <v>1076</v>
      </c>
      <c r="D49" s="59"/>
      <c r="E49" s="65">
        <f t="shared" si="6"/>
        <v>1231.121739130435</v>
      </c>
      <c r="F49" s="66">
        <f t="shared" si="7"/>
        <v>922.896381522623</v>
      </c>
      <c r="G49" s="67">
        <f t="shared" si="8"/>
        <v>308.22535760781193</v>
      </c>
      <c r="H49" s="68">
        <f t="shared" si="9"/>
        <v>1539.3470967382468</v>
      </c>
      <c r="I49" s="2">
        <f t="shared" si="5"/>
        <v>45</v>
      </c>
      <c r="J49" s="28"/>
      <c r="K49" s="74"/>
      <c r="L49" s="74"/>
      <c r="M49" s="74"/>
    </row>
    <row r="50" spans="2:13" ht="11.25">
      <c r="B50" s="22">
        <f t="shared" si="4"/>
        <v>2559</v>
      </c>
      <c r="C50" s="64">
        <v>800</v>
      </c>
      <c r="D50" s="59"/>
      <c r="E50" s="65">
        <f t="shared" si="6"/>
        <v>1231.121739130435</v>
      </c>
      <c r="F50" s="66">
        <f t="shared" si="7"/>
        <v>922.896381522623</v>
      </c>
      <c r="G50" s="67">
        <f t="shared" si="8"/>
        <v>308.22535760781193</v>
      </c>
      <c r="H50" s="68">
        <f t="shared" si="9"/>
        <v>1539.3470967382468</v>
      </c>
      <c r="I50" s="2">
        <f t="shared" si="5"/>
        <v>46</v>
      </c>
      <c r="J50" s="28"/>
      <c r="K50" s="29"/>
      <c r="M50" s="30"/>
    </row>
    <row r="51" spans="2:10" ht="11.25">
      <c r="B51" s="22">
        <f t="shared" si="4"/>
        <v>2560</v>
      </c>
      <c r="C51" s="64">
        <v>1447.2</v>
      </c>
      <c r="D51" s="59"/>
      <c r="E51" s="65">
        <f t="shared" si="6"/>
        <v>1231.121739130435</v>
      </c>
      <c r="F51" s="66">
        <f t="shared" si="7"/>
        <v>922.896381522623</v>
      </c>
      <c r="G51" s="67">
        <f t="shared" si="8"/>
        <v>308.22535760781193</v>
      </c>
      <c r="H51" s="68">
        <f t="shared" si="9"/>
        <v>1539.3470967382468</v>
      </c>
      <c r="I51" s="2">
        <f t="shared" si="5"/>
        <v>47</v>
      </c>
      <c r="J51" s="28"/>
    </row>
    <row r="52" spans="2:13" ht="11.25">
      <c r="B52" s="22">
        <f t="shared" si="4"/>
        <v>2561</v>
      </c>
      <c r="C52" s="64">
        <v>1183.4</v>
      </c>
      <c r="D52" s="59"/>
      <c r="E52" s="65">
        <f t="shared" si="6"/>
        <v>1231.121739130435</v>
      </c>
      <c r="F52" s="66">
        <f t="shared" si="7"/>
        <v>922.896381522623</v>
      </c>
      <c r="G52" s="67">
        <f t="shared" si="8"/>
        <v>308.22535760781193</v>
      </c>
      <c r="H52" s="68">
        <f t="shared" si="9"/>
        <v>1539.3470967382468</v>
      </c>
      <c r="I52" s="2">
        <f t="shared" si="5"/>
        <v>48</v>
      </c>
      <c r="J52" s="28"/>
      <c r="K52" s="29"/>
      <c r="L52" s="28"/>
      <c r="M52" s="30"/>
    </row>
    <row r="53" spans="2:10" ht="11.25">
      <c r="B53" s="22">
        <f t="shared" si="4"/>
        <v>2562</v>
      </c>
      <c r="C53" s="64">
        <v>1075.7</v>
      </c>
      <c r="E53" s="65">
        <f t="shared" si="6"/>
        <v>1231.121739130435</v>
      </c>
      <c r="F53" s="66">
        <f t="shared" si="7"/>
        <v>922.896381522623</v>
      </c>
      <c r="G53" s="67">
        <f t="shared" si="8"/>
        <v>308.22535760781193</v>
      </c>
      <c r="H53" s="68">
        <f t="shared" si="9"/>
        <v>1539.3470967382468</v>
      </c>
      <c r="I53" s="2">
        <f t="shared" si="5"/>
        <v>49</v>
      </c>
      <c r="J53" s="28"/>
    </row>
    <row r="54" spans="2:10" ht="11.25">
      <c r="B54" s="22">
        <f t="shared" si="4"/>
        <v>2563</v>
      </c>
      <c r="C54" s="64">
        <v>828.5</v>
      </c>
      <c r="D54" s="77"/>
      <c r="E54" s="65">
        <f t="shared" si="6"/>
        <v>1231.121739130435</v>
      </c>
      <c r="F54" s="66">
        <f t="shared" si="7"/>
        <v>922.896381522623</v>
      </c>
      <c r="G54" s="67">
        <f t="shared" si="8"/>
        <v>308.22535760781193</v>
      </c>
      <c r="H54" s="68">
        <f t="shared" si="9"/>
        <v>1539.3470967382468</v>
      </c>
      <c r="I54" s="2">
        <f t="shared" si="5"/>
        <v>50</v>
      </c>
      <c r="J54" s="28"/>
    </row>
    <row r="55" spans="2:14" ht="11.25">
      <c r="B55" s="22">
        <f t="shared" si="4"/>
        <v>2564</v>
      </c>
      <c r="C55" s="64">
        <v>1257</v>
      </c>
      <c r="D55" s="59"/>
      <c r="E55" s="65">
        <f t="shared" si="6"/>
        <v>1231.121739130435</v>
      </c>
      <c r="F55" s="66">
        <f t="shared" si="7"/>
        <v>922.896381522623</v>
      </c>
      <c r="G55" s="67">
        <f t="shared" si="8"/>
        <v>308.22535760781193</v>
      </c>
      <c r="H55" s="68">
        <f t="shared" si="9"/>
        <v>1539.3470967382468</v>
      </c>
      <c r="I55" s="2">
        <f t="shared" si="5"/>
        <v>51</v>
      </c>
      <c r="J55" s="28"/>
      <c r="K55" s="83" t="str">
        <f>'[1]std. - Sw.5A'!$K$40:$N$40</f>
        <v>ปีน้ำ2565 ปริมาณฝนสะสม 1 เม.ย.65 - 31 มี.ค.66</v>
      </c>
      <c r="L55" s="83"/>
      <c r="M55" s="83"/>
      <c r="N55" s="83"/>
    </row>
    <row r="56" spans="2:13" ht="11.25">
      <c r="B56" s="78">
        <f t="shared" si="4"/>
        <v>2565</v>
      </c>
      <c r="C56" s="79">
        <v>1207</v>
      </c>
      <c r="D56" s="77">
        <f>C56</f>
        <v>1207</v>
      </c>
      <c r="E56" s="65"/>
      <c r="F56" s="66"/>
      <c r="G56" s="67"/>
      <c r="H56" s="68"/>
      <c r="J56" s="28"/>
      <c r="K56" s="29"/>
      <c r="L56" s="28"/>
      <c r="M56" s="30"/>
    </row>
    <row r="57" spans="2:13" ht="11.25">
      <c r="B57" s="22"/>
      <c r="C57" s="64"/>
      <c r="D57" s="59"/>
      <c r="E57" s="65"/>
      <c r="F57" s="66"/>
      <c r="G57" s="67"/>
      <c r="H57" s="68"/>
      <c r="J57" s="28"/>
      <c r="K57" s="29"/>
      <c r="L57" s="28"/>
      <c r="M57" s="30"/>
    </row>
    <row r="58" spans="2:13" ht="11.25">
      <c r="B58" s="22"/>
      <c r="C58" s="64"/>
      <c r="D58" s="59"/>
      <c r="E58" s="65"/>
      <c r="F58" s="66"/>
      <c r="G58" s="67"/>
      <c r="H58" s="68"/>
      <c r="J58" s="28"/>
      <c r="K58" s="29"/>
      <c r="L58" s="28"/>
      <c r="M58" s="30"/>
    </row>
    <row r="59" spans="2:10" ht="11.25">
      <c r="B59" s="22"/>
      <c r="C59" s="64"/>
      <c r="D59" s="59"/>
      <c r="E59" s="65"/>
      <c r="F59" s="66"/>
      <c r="G59" s="67"/>
      <c r="H59" s="68"/>
      <c r="J59" s="28"/>
    </row>
    <row r="60" spans="2:13" ht="11.25">
      <c r="B60" s="22"/>
      <c r="C60" s="64"/>
      <c r="D60" s="59"/>
      <c r="E60" s="65"/>
      <c r="F60" s="66"/>
      <c r="G60" s="67"/>
      <c r="H60" s="68"/>
      <c r="J60" s="28"/>
      <c r="K60" s="29"/>
      <c r="L60" s="28"/>
      <c r="M60" s="30"/>
    </row>
    <row r="61" spans="2:13" ht="11.25">
      <c r="B61" s="22"/>
      <c r="C61" s="64"/>
      <c r="D61" s="59"/>
      <c r="E61" s="65"/>
      <c r="F61" s="66"/>
      <c r="G61" s="67"/>
      <c r="H61" s="68"/>
      <c r="J61" s="28"/>
      <c r="K61" s="29"/>
      <c r="L61" s="28"/>
      <c r="M61" s="30"/>
    </row>
    <row r="62" spans="2:13" ht="11.25">
      <c r="B62" s="22"/>
      <c r="C62" s="64"/>
      <c r="D62" s="59"/>
      <c r="E62" s="65"/>
      <c r="F62" s="66"/>
      <c r="G62" s="67"/>
      <c r="H62" s="68"/>
      <c r="J62" s="28"/>
      <c r="K62" s="29"/>
      <c r="L62" s="28"/>
      <c r="M62" s="30"/>
    </row>
    <row r="63" spans="2:13" ht="11.25">
      <c r="B63" s="22"/>
      <c r="C63" s="64"/>
      <c r="D63" s="59"/>
      <c r="E63" s="65"/>
      <c r="F63" s="66"/>
      <c r="G63" s="67"/>
      <c r="H63" s="68"/>
      <c r="J63" s="28"/>
      <c r="K63" s="29"/>
      <c r="L63" s="28"/>
      <c r="M63" s="30"/>
    </row>
    <row r="64" spans="2:13" ht="11.25">
      <c r="B64" s="22"/>
      <c r="C64" s="64"/>
      <c r="D64" s="59"/>
      <c r="E64" s="65"/>
      <c r="F64" s="66"/>
      <c r="G64" s="67"/>
      <c r="H64" s="68"/>
      <c r="J64" s="28"/>
      <c r="K64" s="29"/>
      <c r="L64" s="28"/>
      <c r="M64" s="30"/>
    </row>
    <row r="65" spans="2:13" ht="11.25">
      <c r="B65" s="22"/>
      <c r="C65" s="64"/>
      <c r="D65" s="59"/>
      <c r="E65" s="65"/>
      <c r="F65" s="66"/>
      <c r="G65" s="67"/>
      <c r="H65" s="68"/>
      <c r="J65" s="28"/>
      <c r="K65" s="29"/>
      <c r="L65" s="28"/>
      <c r="M65" s="30"/>
    </row>
    <row r="66" spans="2:13" ht="11.25">
      <c r="B66" s="22"/>
      <c r="C66" s="64"/>
      <c r="D66" s="59"/>
      <c r="E66" s="65"/>
      <c r="F66" s="66"/>
      <c r="G66" s="67"/>
      <c r="H66" s="68"/>
      <c r="J66" s="28"/>
      <c r="K66" s="29"/>
      <c r="L66" s="28"/>
      <c r="M66" s="30"/>
    </row>
    <row r="67" spans="2:13" ht="11.25">
      <c r="B67" s="22"/>
      <c r="C67" s="64"/>
      <c r="D67" s="59"/>
      <c r="E67" s="65"/>
      <c r="F67" s="66"/>
      <c r="G67" s="67"/>
      <c r="H67" s="68"/>
      <c r="J67" s="28"/>
      <c r="K67" s="29"/>
      <c r="L67" s="28"/>
      <c r="M67" s="30"/>
    </row>
    <row r="68" spans="2:13" ht="11.25">
      <c r="B68" s="22"/>
      <c r="C68" s="64"/>
      <c r="D68" s="59"/>
      <c r="E68" s="65"/>
      <c r="F68" s="66"/>
      <c r="G68" s="67"/>
      <c r="H68" s="68"/>
      <c r="J68" s="28"/>
      <c r="K68" s="29"/>
      <c r="L68" s="28"/>
      <c r="M68" s="30"/>
    </row>
    <row r="69" spans="2:13" ht="11.25">
      <c r="B69" s="22"/>
      <c r="C69" s="64"/>
      <c r="D69" s="59"/>
      <c r="E69" s="65"/>
      <c r="F69" s="66"/>
      <c r="G69" s="67"/>
      <c r="H69" s="68"/>
      <c r="J69" s="28"/>
      <c r="K69" s="29"/>
      <c r="L69" s="28"/>
      <c r="M69" s="30"/>
    </row>
    <row r="70" spans="2:10" ht="11.25">
      <c r="B70" s="22"/>
      <c r="C70" s="64"/>
      <c r="D70" s="59"/>
      <c r="E70" s="65"/>
      <c r="F70" s="66"/>
      <c r="G70" s="67"/>
      <c r="H70" s="68"/>
      <c r="J70" s="28"/>
    </row>
    <row r="71" spans="2:13" ht="11.25">
      <c r="B71" s="22"/>
      <c r="C71" s="64"/>
      <c r="D71" s="59"/>
      <c r="E71" s="65"/>
      <c r="F71" s="66"/>
      <c r="G71" s="67"/>
      <c r="H71" s="68"/>
      <c r="J71" s="28"/>
      <c r="K71" s="29"/>
      <c r="L71" s="28"/>
      <c r="M71" s="30"/>
    </row>
    <row r="72" spans="2:13" ht="11.25">
      <c r="B72" s="31"/>
      <c r="C72" s="32"/>
      <c r="D72" s="21"/>
      <c r="E72" s="33"/>
      <c r="F72" s="33"/>
      <c r="G72" s="33"/>
      <c r="H72" s="33"/>
      <c r="J72" s="28"/>
      <c r="K72" s="29"/>
      <c r="L72" s="28"/>
      <c r="M72" s="30"/>
    </row>
    <row r="73" spans="2:13" ht="11.25">
      <c r="B73" s="31"/>
      <c r="C73" s="32"/>
      <c r="D73" s="21"/>
      <c r="E73" s="33"/>
      <c r="F73" s="33"/>
      <c r="G73" s="33"/>
      <c r="H73" s="33"/>
      <c r="J73" s="28"/>
      <c r="K73" s="29"/>
      <c r="L73" s="28"/>
      <c r="M73" s="30"/>
    </row>
    <row r="74" spans="1:17" ht="16.5" customHeight="1">
      <c r="A74" s="23"/>
      <c r="B74" s="34"/>
      <c r="C74" s="35"/>
      <c r="D74" s="23"/>
      <c r="E74" s="23"/>
      <c r="F74" s="23"/>
      <c r="G74" s="23"/>
      <c r="H74" s="23"/>
      <c r="I74" s="23"/>
      <c r="J74" s="23"/>
      <c r="K74" s="23"/>
      <c r="Q74" s="32"/>
    </row>
    <row r="75" spans="1:11" ht="15.75" customHeight="1">
      <c r="A75" s="23"/>
      <c r="B75" s="36" t="s">
        <v>8</v>
      </c>
      <c r="C75" s="55">
        <f>AVERAGE(C5:C56)</f>
        <v>1231.121739130435</v>
      </c>
      <c r="D75" s="37"/>
      <c r="E75" s="34"/>
      <c r="F75" s="34"/>
      <c r="G75" s="23"/>
      <c r="H75" s="38" t="s">
        <v>8</v>
      </c>
      <c r="I75" s="39" t="s">
        <v>21</v>
      </c>
      <c r="J75" s="40"/>
      <c r="K75" s="41"/>
    </row>
    <row r="76" spans="1:11" ht="15.75" customHeight="1">
      <c r="A76" s="23"/>
      <c r="B76" s="42" t="s">
        <v>10</v>
      </c>
      <c r="C76" s="56">
        <f>STDEV(C5:C56)</f>
        <v>308.22535760781193</v>
      </c>
      <c r="D76" s="37"/>
      <c r="E76" s="34"/>
      <c r="F76" s="34"/>
      <c r="G76" s="23"/>
      <c r="H76" s="44" t="s">
        <v>10</v>
      </c>
      <c r="I76" s="45" t="s">
        <v>12</v>
      </c>
      <c r="J76" s="46"/>
      <c r="K76" s="47"/>
    </row>
    <row r="77" spans="1:15" ht="15.75" customHeight="1">
      <c r="A77" s="34"/>
      <c r="B77" s="42" t="s">
        <v>13</v>
      </c>
      <c r="C77" s="43">
        <f>C76/C75</f>
        <v>0.25036139628686715</v>
      </c>
      <c r="D77" s="37"/>
      <c r="E77" s="48">
        <f>C77*100</f>
        <v>25.036139628686715</v>
      </c>
      <c r="F77" s="34" t="s">
        <v>2</v>
      </c>
      <c r="G77" s="23"/>
      <c r="H77" s="44" t="s">
        <v>13</v>
      </c>
      <c r="I77" s="45" t="s">
        <v>14</v>
      </c>
      <c r="J77" s="46"/>
      <c r="K77" s="47"/>
      <c r="M77" s="54" t="s">
        <v>19</v>
      </c>
      <c r="N77" s="70">
        <f>C83-C84-C85</f>
        <v>38</v>
      </c>
      <c r="O77" s="2" t="s">
        <v>0</v>
      </c>
    </row>
    <row r="78" spans="1:15" ht="15.75" customHeight="1">
      <c r="A78" s="34"/>
      <c r="B78" s="42" t="s">
        <v>9</v>
      </c>
      <c r="C78" s="56">
        <f>C75-C76</f>
        <v>922.896381522623</v>
      </c>
      <c r="D78" s="37"/>
      <c r="E78" s="34"/>
      <c r="F78" s="34"/>
      <c r="G78" s="23"/>
      <c r="H78" s="44" t="s">
        <v>9</v>
      </c>
      <c r="I78" s="45" t="s">
        <v>15</v>
      </c>
      <c r="J78" s="46"/>
      <c r="K78" s="47"/>
      <c r="M78" s="54" t="s">
        <v>18</v>
      </c>
      <c r="N78" s="70">
        <f>C84</f>
        <v>6</v>
      </c>
      <c r="O78" s="2" t="s">
        <v>0</v>
      </c>
    </row>
    <row r="79" spans="1:15" ht="15.75" customHeight="1">
      <c r="A79" s="34"/>
      <c r="B79" s="49" t="s">
        <v>11</v>
      </c>
      <c r="C79" s="57">
        <f>C75+C76</f>
        <v>1539.3470967382468</v>
      </c>
      <c r="D79" s="37"/>
      <c r="E79" s="34"/>
      <c r="F79" s="34"/>
      <c r="G79" s="23"/>
      <c r="H79" s="50" t="s">
        <v>11</v>
      </c>
      <c r="I79" s="51" t="s">
        <v>16</v>
      </c>
      <c r="J79" s="52"/>
      <c r="K79" s="53"/>
      <c r="M79" s="54" t="s">
        <v>17</v>
      </c>
      <c r="N79" s="70">
        <f>C85</f>
        <v>7</v>
      </c>
      <c r="O79" s="2" t="s">
        <v>0</v>
      </c>
    </row>
    <row r="80" spans="1:6" ht="17.25" customHeight="1">
      <c r="A80" s="31"/>
      <c r="C80" s="31"/>
      <c r="D80" s="31"/>
      <c r="E80" s="31"/>
      <c r="F80" s="31"/>
    </row>
    <row r="81" spans="1:3" ht="11.25">
      <c r="A81" s="31"/>
      <c r="C81" s="31"/>
    </row>
    <row r="82" ht="11.25">
      <c r="A82" s="31"/>
    </row>
    <row r="83" ht="11.25">
      <c r="C83" s="2">
        <f>MAX(I5:I71)</f>
        <v>51</v>
      </c>
    </row>
    <row r="84" ht="11.25">
      <c r="C84" s="69">
        <f>COUNTIF(C5:C55,"&gt;1546")</f>
        <v>6</v>
      </c>
    </row>
    <row r="85" ht="11.25">
      <c r="C85" s="69">
        <f>COUNTIF(C5:C55,"&lt;916")</f>
        <v>7</v>
      </c>
    </row>
    <row r="89" ht="11.25">
      <c r="C89" s="75"/>
    </row>
    <row r="90" ht="11.25">
      <c r="C90" s="75"/>
    </row>
  </sheetData>
  <sheetProtection/>
  <mergeCells count="2">
    <mergeCell ref="B2:B4"/>
    <mergeCell ref="K55:N5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2023-04-10T07:08:13Z</dcterms:modified>
  <cp:category/>
  <cp:version/>
  <cp:contentType/>
  <cp:contentStatus/>
</cp:coreProperties>
</file>