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075" activeTab="0"/>
  </bookViews>
  <sheets>
    <sheet name="MONTHLY" sheetId="1" r:id="rId1"/>
  </sheets>
  <externalReferences>
    <externalReference r:id="rId4"/>
  </externalReferences>
  <definedNames>
    <definedName name="Print_Area_MI">'[1]MONTHLY'!$A$4:$N$45</definedName>
  </definedNames>
  <calcPr fullCalcOnLoad="1"/>
</workbook>
</file>

<file path=xl/sharedStrings.xml><?xml version="1.0" encoding="utf-8"?>
<sst xmlns="http://schemas.openxmlformats.org/spreadsheetml/2006/main" count="89" uniqueCount="23">
  <si>
    <t>ปริมาณน้ำฝนรายเดือน  -  มิลลิเมตร</t>
  </si>
  <si>
    <t>สถานี : อ.แม่ทา  จ.ลำพูน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</si>
  <si>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</si>
  <si>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</si>
  <si>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</si>
  <si>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</si>
  <si>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</si>
  <si>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</si>
  <si>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</si>
  <si>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</si>
  <si>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</si>
  <si>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</si>
  <si>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</si>
  <si>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</si>
  <si>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</si>
  <si>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</si>
  <si>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</si>
  <si>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-</t>
  </si>
  <si>
    <t>สูงสุด</t>
  </si>
  <si>
    <t>เฉลี่ย</t>
  </si>
  <si>
    <t>ต่ำสุด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</si>
  <si>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เม.ย.ถึง 31 มี.ค. ของปีต่อไป</t>
    </r>
  </si>
  <si>
    <t xml:space="preserve">                     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</si>
</sst>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d\ ดดด"/>
    <numFmt numFmtId="182" formatCode="0.00_)"/>
    <numFmt numFmtId="183" formatCode="0.0_)"/>
    <numFmt numFmtId="184" formatCode="0_)"/>
    <numFmt numFmtId="185" formatCode="yyyy"/>
    <numFmt numFmtId="186" formatCode="0.000"/>
    <numFmt numFmtId="187" formatCode="0.0000"/>
    <numFmt numFmtId="188" formatCode="[$-409]dddd\,\ mmmm\ dd\,\ yyyy"/>
    <numFmt numFmtId="189" formatCode="[$-409]mmm\-yy;@"/>
    <numFmt numFmtId="190" formatCode="\ \ \ bbbb"/>
    <numFmt numFmtId="191" formatCode="mmm\-yyyy"/>
    <numFmt numFmtId="192" formatCode="[$-41E]d\ mmmm\ yyyy"/>
    <numFmt numFmtId="193" formatCode="[$-1010409]d\ mmmm\ yyyy;@"/>
    <numFmt numFmtId="194" formatCode="bbbb"/>
    <numFmt numFmtId="195" formatCode="&quot;฿&quot;#,##0_);[Red]\(&quot;฿&quot;#,##0\)"/>
    <numFmt numFmtId="196" formatCode="&quot;฿&quot;#,##0.00_);[Red]\(&quot;฿&quot;#,##0.00\)"/>
    <numFmt numFmtId="197" formatCode="0.000_)"/>
    <numFmt numFmtId="198" formatCode="dd\ ดดด\ yyyy"/>
    <numFmt numFmtId="199" formatCode="[$-1010409]d\ mmm\ yy;@"/>
    <numFmt numFmtId="200" formatCode="[$-107041E]d\ mmm\ yy;@"/>
    <numFmt numFmtId="201" formatCode="ดดด\ bbbb"/>
    <numFmt numFmtId="202" formatCode="#,##0_ ;\-#,##0\ "/>
    <numFmt numFmtId="203" formatCode="[$-409]h:mm:ss\ AM/PM"/>
    <numFmt numFmtId="204" formatCode="d\ \ด\ด\ด"/>
    <numFmt numFmtId="205" formatCode="#,##0.0_);\(#,##0.0\)"/>
    <numFmt numFmtId="206" formatCode="d\ \ด\ด\ด\ด\b\b\b\b"/>
    <numFmt numFmtId="207" formatCode="&quot;$&quot;#,##0;[Red]\-&quot;$&quot;#,##0"/>
    <numFmt numFmtId="208" formatCode="&quot;$&quot;#,##0.00;[Red]\-&quot;$&quot;#,##0.00"/>
    <numFmt numFmtId="209" formatCode="\ bbbb"/>
    <numFmt numFmtId="210" formatCode="\2\5\4\6"/>
    <numFmt numFmtId="211" formatCode="\t#,##0_);\(\t#,##0\)"/>
    <numFmt numFmtId="212" formatCode="dd\ ดดด"/>
  </numFmts>
  <fonts count="47">
    <font>
      <sz val="14"/>
      <name val="Cordia New"/>
      <family val="0"/>
    </font>
    <font>
      <sz val="8"/>
      <name val="Cordia New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9.7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9.2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1" fontId="4" fillId="0" borderId="10" xfId="0" applyNumberFormat="1" applyFont="1" applyBorder="1" applyAlignment="1" applyProtection="1">
      <alignment horizontal="center" vertical="center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190" fontId="5" fillId="0" borderId="11" xfId="0" applyNumberFormat="1" applyFont="1" applyBorder="1" applyAlignment="1" applyProtection="1">
      <alignment horizontal="center" vertical="center"/>
      <protection/>
    </xf>
    <xf numFmtId="180" fontId="5" fillId="0" borderId="12" xfId="0" applyNumberFormat="1" applyFont="1" applyBorder="1" applyAlignment="1" applyProtection="1">
      <alignment horizontal="right" vertical="center"/>
      <protection/>
    </xf>
    <xf numFmtId="1" fontId="5" fillId="0" borderId="13" xfId="0" applyNumberFormat="1" applyFont="1" applyBorder="1" applyAlignment="1" applyProtection="1">
      <alignment horizontal="right" vertical="center"/>
      <protection/>
    </xf>
    <xf numFmtId="1" fontId="5" fillId="0" borderId="12" xfId="0" applyNumberFormat="1" applyFont="1" applyBorder="1" applyAlignment="1">
      <alignment horizontal="right" vertical="center"/>
    </xf>
    <xf numFmtId="1" fontId="5" fillId="0" borderId="13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80" fontId="5" fillId="0" borderId="14" xfId="0" applyNumberFormat="1" applyFont="1" applyBorder="1" applyAlignment="1">
      <alignment horizontal="right" vertical="center"/>
    </xf>
    <xf numFmtId="1" fontId="5" fillId="0" borderId="15" xfId="0" applyNumberFormat="1" applyFont="1" applyBorder="1" applyAlignment="1">
      <alignment horizontal="right" vertical="center"/>
    </xf>
    <xf numFmtId="180" fontId="5" fillId="0" borderId="12" xfId="0" applyNumberFormat="1" applyFont="1" applyBorder="1" applyAlignment="1">
      <alignment horizontal="right" vertical="center"/>
    </xf>
    <xf numFmtId="180" fontId="5" fillId="0" borderId="16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180" fontId="5" fillId="0" borderId="12" xfId="0" applyNumberFormat="1" applyFont="1" applyBorder="1" applyAlignment="1">
      <alignment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80" fontId="5" fillId="0" borderId="17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181" fontId="6" fillId="0" borderId="0" xfId="0" applyNumberFormat="1" applyFont="1" applyBorder="1" applyAlignment="1">
      <alignment horizontal="left" vertical="center"/>
    </xf>
    <xf numFmtId="180" fontId="5" fillId="0" borderId="0" xfId="0" applyNumberFormat="1" applyFont="1" applyAlignment="1">
      <alignment horizontal="center" vertical="center"/>
    </xf>
    <xf numFmtId="1" fontId="5" fillId="0" borderId="11" xfId="0" applyNumberFormat="1" applyFont="1" applyBorder="1" applyAlignment="1">
      <alignment horizontal="right" vertical="center"/>
    </xf>
    <xf numFmtId="180" fontId="4" fillId="0" borderId="0" xfId="0" applyNumberFormat="1" applyFont="1" applyAlignment="1" applyProtection="1">
      <alignment horizontal="center" vertical="center"/>
      <protection/>
    </xf>
    <xf numFmtId="1" fontId="4" fillId="0" borderId="18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อ.แม่ทา จ.ลำพูน</a:t>
            </a:r>
          </a:p>
        </c:rich>
      </c:tx>
      <c:layout>
        <c:manualLayout>
          <c:xMode val="factor"/>
          <c:yMode val="factor"/>
          <c:x val="0.014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245"/>
          <c:w val="0.9585"/>
          <c:h val="0.82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MONTHLY!$A$4:$A$75</c:f>
              <c:numCache/>
            </c:numRef>
          </c:cat>
          <c:val>
            <c:numRef>
              <c:f>MONTHLY!$N$4:$N$75</c:f>
              <c:numCache/>
            </c:numRef>
          </c:val>
        </c:ser>
        <c:axId val="10276377"/>
        <c:axId val="25378530"/>
      </c:barChart>
      <c:lineChart>
        <c:grouping val="standard"/>
        <c:varyColors val="0"/>
        <c:ser>
          <c:idx val="1"/>
          <c:order val="1"/>
          <c:tx>
            <c:v>ปริมาณน้ำฝนเฉลี่ย 1168.2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MONTHLY!$A$4:$A$75</c:f>
              <c:numCache/>
            </c:numRef>
          </c:cat>
          <c:val>
            <c:numRef>
              <c:f>MONTHLY!$P$4:$P$75</c:f>
              <c:numCache/>
            </c:numRef>
          </c:val>
          <c:smooth val="0"/>
        </c:ser>
        <c:axId val="10276377"/>
        <c:axId val="25378530"/>
      </c:lineChart>
      <c:dateAx>
        <c:axId val="10276377"/>
        <c:scaling>
          <c:orientation val="minMax"/>
          <c:max val="4602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25378530"/>
        <c:crosses val="autoZero"/>
        <c:auto val="0"/>
        <c:baseTimeUnit val="years"/>
        <c:majorUnit val="5"/>
        <c:majorTimeUnit val="years"/>
        <c:minorUnit val="1"/>
        <c:minorTimeUnit val="years"/>
        <c:noMultiLvlLbl val="0"/>
      </c:dateAx>
      <c:valAx>
        <c:axId val="25378530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0276377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2875"/>
          <c:y val="0.209"/>
          <c:w val="0.2815"/>
          <c:h val="0.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285750</xdr:colOff>
      <xdr:row>3</xdr:row>
      <xdr:rowOff>57150</xdr:rowOff>
    </xdr:from>
    <xdr:to>
      <xdr:col>26</xdr:col>
      <xdr:colOff>228600</xdr:colOff>
      <xdr:row>34</xdr:row>
      <xdr:rowOff>209550</xdr:rowOff>
    </xdr:to>
    <xdr:graphicFrame>
      <xdr:nvGraphicFramePr>
        <xdr:cNvPr id="1" name="Chart 1"/>
        <xdr:cNvGraphicFramePr/>
      </xdr:nvGraphicFramePr>
      <xdr:xfrm>
        <a:off x="7629525" y="1047750"/>
        <a:ext cx="6038850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3%20D%20a%20t%20a%20b%20a%20s%20e\Meteorology\Rainfall\Daily,Monthly,Max\LAMPHUN\17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  <sheetName val="xxx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1212.4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825.5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935.6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1281.4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1167.5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957.1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725.5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3"/>
  <sheetViews>
    <sheetView tabSelected="1" zoomScalePageLayoutView="0" workbookViewId="0" topLeftCell="A73">
      <selection activeCell="L88" sqref="L88"/>
    </sheetView>
  </sheetViews>
  <sheetFormatPr defaultColWidth="9.140625" defaultRowHeight="21.75"/>
  <cols>
    <col min="1" max="1" width="7.8515625" style="1" customWidth="1"/>
    <col min="2" max="11" width="6.7109375" style="1" customWidth="1"/>
    <col min="12" max="12" width="6.421875" style="1" customWidth="1"/>
    <col min="13" max="13" width="6.140625" style="1" customWidth="1"/>
    <col min="14" max="14" width="8.57421875" style="1" bestFit="1" customWidth="1"/>
    <col min="15" max="15" width="4.8515625" style="1" customWidth="1"/>
    <col min="16" max="16384" width="9.140625" style="1" customWidth="1"/>
  </cols>
  <sheetData>
    <row r="1" spans="1:15" ht="30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4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24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2" t="s">
        <v>16</v>
      </c>
    </row>
    <row r="4" spans="1:16" ht="18" customHeight="1">
      <c r="A4" s="4">
        <v>19297</v>
      </c>
      <c r="B4" s="5">
        <v>19.5</v>
      </c>
      <c r="C4" s="5">
        <v>150.2</v>
      </c>
      <c r="D4" s="5">
        <v>217.5</v>
      </c>
      <c r="E4" s="5">
        <v>95.4</v>
      </c>
      <c r="F4" s="5">
        <v>173.1</v>
      </c>
      <c r="G4" s="5">
        <v>286.4</v>
      </c>
      <c r="H4" s="5">
        <v>158.4</v>
      </c>
      <c r="I4" s="5">
        <v>70.2</v>
      </c>
      <c r="J4" s="5">
        <v>0</v>
      </c>
      <c r="K4" s="5">
        <v>10</v>
      </c>
      <c r="L4" s="5">
        <v>0</v>
      </c>
      <c r="M4" s="5">
        <v>0</v>
      </c>
      <c r="N4" s="5">
        <v>1180.7</v>
      </c>
      <c r="O4" s="6">
        <v>59</v>
      </c>
      <c r="P4" s="24">
        <v>1168.2</v>
      </c>
    </row>
    <row r="5" spans="1:16" ht="18" customHeight="1">
      <c r="A5" s="4">
        <v>19662</v>
      </c>
      <c r="B5" s="5">
        <v>151</v>
      </c>
      <c r="C5" s="7" t="s">
        <v>17</v>
      </c>
      <c r="D5" s="7" t="s">
        <v>17</v>
      </c>
      <c r="E5" s="7" t="s">
        <v>17</v>
      </c>
      <c r="F5" s="7" t="s">
        <v>17</v>
      </c>
      <c r="G5" s="5">
        <v>296</v>
      </c>
      <c r="H5" s="5">
        <v>72.6</v>
      </c>
      <c r="I5" s="5">
        <v>0</v>
      </c>
      <c r="J5" s="5">
        <v>0</v>
      </c>
      <c r="K5" s="5">
        <v>0</v>
      </c>
      <c r="L5" s="5">
        <v>0</v>
      </c>
      <c r="M5" s="5">
        <v>54</v>
      </c>
      <c r="N5" s="7" t="s">
        <v>17</v>
      </c>
      <c r="O5" s="8" t="s">
        <v>17</v>
      </c>
      <c r="P5" s="24">
        <v>1168.2</v>
      </c>
    </row>
    <row r="6" spans="1:16" ht="18" customHeight="1">
      <c r="A6" s="4">
        <v>20027</v>
      </c>
      <c r="B6" s="5">
        <v>54</v>
      </c>
      <c r="C6" s="5">
        <v>384.1</v>
      </c>
      <c r="D6" s="5">
        <v>72</v>
      </c>
      <c r="E6" s="5">
        <v>80.4</v>
      </c>
      <c r="F6" s="5">
        <v>225.9</v>
      </c>
      <c r="G6" s="5">
        <v>155.4</v>
      </c>
      <c r="H6" s="5">
        <v>237.7</v>
      </c>
      <c r="I6" s="5">
        <v>0</v>
      </c>
      <c r="J6" s="5">
        <v>4.4</v>
      </c>
      <c r="K6" s="5">
        <v>0</v>
      </c>
      <c r="L6" s="5">
        <v>14.3</v>
      </c>
      <c r="M6" s="5">
        <v>54</v>
      </c>
      <c r="N6" s="5">
        <v>1282.2</v>
      </c>
      <c r="O6" s="6">
        <v>64</v>
      </c>
      <c r="P6" s="24">
        <v>1168.2</v>
      </c>
    </row>
    <row r="7" spans="1:16" ht="18" customHeight="1">
      <c r="A7" s="4">
        <v>20392</v>
      </c>
      <c r="B7" s="5">
        <v>128</v>
      </c>
      <c r="C7" s="5">
        <v>99.1</v>
      </c>
      <c r="D7" s="5">
        <v>238.6</v>
      </c>
      <c r="E7" s="5">
        <v>48</v>
      </c>
      <c r="F7" s="5">
        <v>261.8</v>
      </c>
      <c r="G7" s="5">
        <v>215</v>
      </c>
      <c r="H7" s="5">
        <v>127.2</v>
      </c>
      <c r="I7" s="5">
        <v>12.6</v>
      </c>
      <c r="J7" s="5">
        <v>0</v>
      </c>
      <c r="K7" s="5">
        <v>0</v>
      </c>
      <c r="L7" s="5">
        <v>24</v>
      </c>
      <c r="M7" s="5">
        <v>0</v>
      </c>
      <c r="N7" s="5">
        <v>1154.3</v>
      </c>
      <c r="O7" s="6">
        <v>58</v>
      </c>
      <c r="P7" s="24">
        <v>1168.2</v>
      </c>
    </row>
    <row r="8" spans="1:16" ht="18" customHeight="1">
      <c r="A8" s="4">
        <v>20758</v>
      </c>
      <c r="B8" s="5">
        <v>60</v>
      </c>
      <c r="C8" s="5">
        <v>263.2</v>
      </c>
      <c r="D8" s="5">
        <v>112.3</v>
      </c>
      <c r="E8" s="5">
        <v>298.5</v>
      </c>
      <c r="F8" s="5">
        <v>171.5</v>
      </c>
      <c r="G8" s="5">
        <v>333.1</v>
      </c>
      <c r="H8" s="5">
        <v>146.4</v>
      </c>
      <c r="I8" s="5">
        <v>9.6</v>
      </c>
      <c r="J8" s="5">
        <v>0</v>
      </c>
      <c r="K8" s="5">
        <v>0</v>
      </c>
      <c r="L8" s="5">
        <v>8</v>
      </c>
      <c r="M8" s="5">
        <v>0</v>
      </c>
      <c r="N8" s="5">
        <v>1402.6</v>
      </c>
      <c r="O8" s="6">
        <v>71</v>
      </c>
      <c r="P8" s="24">
        <v>1168.2</v>
      </c>
    </row>
    <row r="9" spans="1:16" ht="18" customHeight="1">
      <c r="A9" s="4">
        <v>21123</v>
      </c>
      <c r="B9" s="5">
        <v>137.9</v>
      </c>
      <c r="C9" s="5">
        <v>84</v>
      </c>
      <c r="D9" s="5">
        <v>128.2</v>
      </c>
      <c r="E9" s="5">
        <v>180.5</v>
      </c>
      <c r="F9" s="5">
        <v>223.7</v>
      </c>
      <c r="G9" s="5">
        <v>243.1</v>
      </c>
      <c r="H9" s="5" t="s">
        <v>17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997.4</v>
      </c>
      <c r="O9" s="6" t="s">
        <v>17</v>
      </c>
      <c r="P9" s="24">
        <v>1168.2</v>
      </c>
    </row>
    <row r="10" spans="1:16" ht="18" customHeight="1">
      <c r="A10" s="4">
        <v>21488</v>
      </c>
      <c r="B10" s="5">
        <v>0</v>
      </c>
      <c r="C10" s="5">
        <v>169.5</v>
      </c>
      <c r="D10" s="5">
        <v>401.5</v>
      </c>
      <c r="E10" s="5">
        <v>362</v>
      </c>
      <c r="F10" s="5">
        <v>460.2</v>
      </c>
      <c r="G10" s="5">
        <v>709.9</v>
      </c>
      <c r="H10" s="5">
        <v>75.6</v>
      </c>
      <c r="I10" s="5">
        <v>0</v>
      </c>
      <c r="J10" s="5">
        <v>0</v>
      </c>
      <c r="K10" s="5">
        <v>0.4</v>
      </c>
      <c r="L10" s="5">
        <v>0</v>
      </c>
      <c r="M10" s="5">
        <v>0.4</v>
      </c>
      <c r="N10" s="5">
        <f>SUM(B10:M10)</f>
        <v>2179.5</v>
      </c>
      <c r="O10" s="6">
        <v>81</v>
      </c>
      <c r="P10" s="24">
        <v>1168.2</v>
      </c>
    </row>
    <row r="11" spans="1:16" ht="18" customHeight="1">
      <c r="A11" s="4">
        <v>21853</v>
      </c>
      <c r="B11" s="5">
        <v>0.8</v>
      </c>
      <c r="C11" s="5" t="s">
        <v>17</v>
      </c>
      <c r="D11" s="5" t="s">
        <v>17</v>
      </c>
      <c r="E11" s="5" t="s">
        <v>17</v>
      </c>
      <c r="F11" s="5">
        <v>107.6</v>
      </c>
      <c r="G11" s="5">
        <v>111.7</v>
      </c>
      <c r="H11" s="5">
        <v>73.2</v>
      </c>
      <c r="I11" s="5">
        <v>14</v>
      </c>
      <c r="J11" s="5">
        <v>0</v>
      </c>
      <c r="K11" s="5">
        <v>0</v>
      </c>
      <c r="L11" s="5">
        <v>0</v>
      </c>
      <c r="M11" s="5">
        <v>0</v>
      </c>
      <c r="N11" s="5" t="s">
        <v>17</v>
      </c>
      <c r="O11" s="6">
        <v>115</v>
      </c>
      <c r="P11" s="24">
        <v>1168.2</v>
      </c>
    </row>
    <row r="12" spans="1:16" ht="18" customHeight="1">
      <c r="A12" s="4">
        <v>22219</v>
      </c>
      <c r="B12" s="5">
        <v>0</v>
      </c>
      <c r="C12" s="5">
        <v>53</v>
      </c>
      <c r="D12" s="5" t="s">
        <v>17</v>
      </c>
      <c r="E12" s="5">
        <v>269.8</v>
      </c>
      <c r="F12" s="5">
        <v>161.3</v>
      </c>
      <c r="G12" s="5">
        <v>200.2</v>
      </c>
      <c r="H12" s="5">
        <v>121</v>
      </c>
      <c r="I12" s="5">
        <v>37.1</v>
      </c>
      <c r="J12" s="5">
        <v>36.1</v>
      </c>
      <c r="K12" s="5">
        <v>0</v>
      </c>
      <c r="L12" s="5">
        <v>4.2</v>
      </c>
      <c r="M12" s="5">
        <v>57.5</v>
      </c>
      <c r="N12" s="5">
        <v>940.2</v>
      </c>
      <c r="O12" s="6">
        <v>76</v>
      </c>
      <c r="P12" s="24">
        <v>1168.2</v>
      </c>
    </row>
    <row r="13" spans="1:16" ht="18" customHeight="1">
      <c r="A13" s="4">
        <v>22584</v>
      </c>
      <c r="B13" s="5">
        <v>38.1</v>
      </c>
      <c r="C13" s="5">
        <v>218.9</v>
      </c>
      <c r="D13" s="5">
        <v>146.4</v>
      </c>
      <c r="E13" s="5">
        <v>110.3</v>
      </c>
      <c r="F13" s="5">
        <v>288.6</v>
      </c>
      <c r="G13" s="5">
        <v>329.6</v>
      </c>
      <c r="H13" s="5">
        <v>88.9</v>
      </c>
      <c r="I13" s="5">
        <v>0</v>
      </c>
      <c r="J13" s="5">
        <v>62.4</v>
      </c>
      <c r="K13" s="5">
        <v>0</v>
      </c>
      <c r="L13" s="5">
        <v>0</v>
      </c>
      <c r="M13" s="5">
        <v>4.5</v>
      </c>
      <c r="N13" s="5">
        <v>1287.7</v>
      </c>
      <c r="O13" s="6">
        <v>81</v>
      </c>
      <c r="P13" s="24">
        <v>1168.2</v>
      </c>
    </row>
    <row r="14" spans="1:16" ht="18" customHeight="1">
      <c r="A14" s="4">
        <v>22949</v>
      </c>
      <c r="B14" s="5">
        <v>48.1</v>
      </c>
      <c r="C14" s="5">
        <v>108</v>
      </c>
      <c r="D14" s="5">
        <v>104.9</v>
      </c>
      <c r="E14" s="5">
        <v>115.3</v>
      </c>
      <c r="F14" s="5">
        <v>311.7</v>
      </c>
      <c r="G14" s="5">
        <v>229.4</v>
      </c>
      <c r="H14" s="5">
        <v>256.6</v>
      </c>
      <c r="I14" s="5">
        <v>0</v>
      </c>
      <c r="J14" s="5">
        <v>0.3</v>
      </c>
      <c r="K14" s="5">
        <v>0</v>
      </c>
      <c r="L14" s="5">
        <v>20.1</v>
      </c>
      <c r="M14" s="5">
        <v>5.9</v>
      </c>
      <c r="N14" s="5">
        <v>1200.3</v>
      </c>
      <c r="O14" s="6">
        <v>81</v>
      </c>
      <c r="P14" s="24">
        <v>1168.2</v>
      </c>
    </row>
    <row r="15" spans="1:16" ht="18" customHeight="1">
      <c r="A15" s="4">
        <v>23314</v>
      </c>
      <c r="B15" s="5">
        <v>78.5</v>
      </c>
      <c r="C15" s="5">
        <v>67.1</v>
      </c>
      <c r="D15" s="5">
        <v>250.3</v>
      </c>
      <c r="E15" s="5">
        <v>97.3</v>
      </c>
      <c r="F15" s="5">
        <v>318.2</v>
      </c>
      <c r="G15" s="5">
        <v>221.2</v>
      </c>
      <c r="H15" s="5">
        <v>173.1</v>
      </c>
      <c r="I15" s="5">
        <v>116.4</v>
      </c>
      <c r="J15" s="5">
        <v>6.1</v>
      </c>
      <c r="K15" s="5">
        <v>0</v>
      </c>
      <c r="L15" s="5">
        <v>36.7</v>
      </c>
      <c r="M15" s="5">
        <v>0</v>
      </c>
      <c r="N15" s="5">
        <v>1364.9</v>
      </c>
      <c r="O15" s="6">
        <v>92</v>
      </c>
      <c r="P15" s="24">
        <v>1168.2</v>
      </c>
    </row>
    <row r="16" spans="1:16" ht="18" customHeight="1">
      <c r="A16" s="4">
        <v>23680</v>
      </c>
      <c r="B16" s="5">
        <v>40.9</v>
      </c>
      <c r="C16" s="5">
        <v>269.4</v>
      </c>
      <c r="D16" s="5">
        <v>204.7</v>
      </c>
      <c r="E16" s="5">
        <v>146.8</v>
      </c>
      <c r="F16" s="5">
        <v>116.8</v>
      </c>
      <c r="G16" s="5">
        <v>352.7</v>
      </c>
      <c r="H16" s="5">
        <v>94.7</v>
      </c>
      <c r="I16" s="5">
        <v>8.4</v>
      </c>
      <c r="J16" s="5">
        <v>0</v>
      </c>
      <c r="K16" s="5">
        <v>0</v>
      </c>
      <c r="L16" s="5">
        <v>11.9</v>
      </c>
      <c r="M16" s="5">
        <v>4.1</v>
      </c>
      <c r="N16" s="5">
        <v>1250.4</v>
      </c>
      <c r="O16" s="6">
        <v>87</v>
      </c>
      <c r="P16" s="24">
        <v>1168.2</v>
      </c>
    </row>
    <row r="17" spans="1:16" ht="18" customHeight="1">
      <c r="A17" s="4">
        <v>24045</v>
      </c>
      <c r="B17" s="5">
        <v>4.2</v>
      </c>
      <c r="C17" s="5">
        <v>107.9</v>
      </c>
      <c r="D17" s="5">
        <v>137</v>
      </c>
      <c r="E17" s="5">
        <v>128.4</v>
      </c>
      <c r="F17" s="5">
        <v>249</v>
      </c>
      <c r="G17" s="5">
        <v>129</v>
      </c>
      <c r="H17" s="5">
        <v>149.6</v>
      </c>
      <c r="I17" s="5">
        <v>70.5</v>
      </c>
      <c r="J17" s="5">
        <v>0</v>
      </c>
      <c r="K17" s="5">
        <v>23.2</v>
      </c>
      <c r="L17" s="5">
        <v>0</v>
      </c>
      <c r="M17" s="5">
        <v>33.5</v>
      </c>
      <c r="N17" s="5">
        <v>1032.3</v>
      </c>
      <c r="O17" s="6">
        <v>83</v>
      </c>
      <c r="P17" s="24">
        <v>1168.2</v>
      </c>
    </row>
    <row r="18" spans="1:16" ht="18" customHeight="1">
      <c r="A18" s="4">
        <v>24410</v>
      </c>
      <c r="B18" s="5">
        <v>0</v>
      </c>
      <c r="C18" s="5">
        <v>329.9</v>
      </c>
      <c r="D18" s="5">
        <v>71.5</v>
      </c>
      <c r="E18" s="5">
        <v>53.4</v>
      </c>
      <c r="F18" s="5">
        <v>291.1</v>
      </c>
      <c r="G18" s="5">
        <v>204.5</v>
      </c>
      <c r="H18" s="5">
        <v>107.1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1057.5</v>
      </c>
      <c r="O18" s="6">
        <v>76</v>
      </c>
      <c r="P18" s="24">
        <v>1168.2</v>
      </c>
    </row>
    <row r="19" spans="1:16" ht="18" customHeight="1">
      <c r="A19" s="4">
        <v>24775</v>
      </c>
      <c r="B19" s="5">
        <v>88.5</v>
      </c>
      <c r="C19" s="5">
        <v>269.9</v>
      </c>
      <c r="D19" s="5">
        <v>129.2</v>
      </c>
      <c r="E19" s="5">
        <v>211.9</v>
      </c>
      <c r="F19" s="5">
        <v>135.8</v>
      </c>
      <c r="G19" s="5">
        <v>240.5</v>
      </c>
      <c r="H19" s="5">
        <v>32</v>
      </c>
      <c r="I19" s="5">
        <v>38.3</v>
      </c>
      <c r="J19" s="5">
        <v>0</v>
      </c>
      <c r="K19" s="5">
        <v>7.9</v>
      </c>
      <c r="L19" s="5">
        <v>0</v>
      </c>
      <c r="M19" s="5">
        <v>0</v>
      </c>
      <c r="N19" s="5">
        <v>1154</v>
      </c>
      <c r="O19" s="6">
        <v>74</v>
      </c>
      <c r="P19" s="24">
        <v>1168.2</v>
      </c>
    </row>
    <row r="20" spans="1:16" ht="18" customHeight="1">
      <c r="A20" s="4">
        <v>25141</v>
      </c>
      <c r="B20" s="5">
        <v>196.2</v>
      </c>
      <c r="C20" s="5">
        <v>147.5</v>
      </c>
      <c r="D20" s="5">
        <v>203.1</v>
      </c>
      <c r="E20" s="5">
        <v>100.7</v>
      </c>
      <c r="F20" s="5">
        <v>185</v>
      </c>
      <c r="G20" s="5">
        <v>126.7</v>
      </c>
      <c r="H20" s="5">
        <v>54.2</v>
      </c>
      <c r="I20" s="5">
        <v>1.3</v>
      </c>
      <c r="J20" s="5">
        <v>0</v>
      </c>
      <c r="K20" s="5">
        <v>8.5</v>
      </c>
      <c r="L20" s="5">
        <v>0</v>
      </c>
      <c r="M20" s="5">
        <v>0</v>
      </c>
      <c r="N20" s="5">
        <v>1023.2</v>
      </c>
      <c r="O20" s="6">
        <v>75</v>
      </c>
      <c r="P20" s="24">
        <v>1168.2</v>
      </c>
    </row>
    <row r="21" spans="1:16" ht="18" customHeight="1">
      <c r="A21" s="4">
        <v>25506</v>
      </c>
      <c r="B21" s="5">
        <v>87.5</v>
      </c>
      <c r="C21" s="5">
        <v>253.8</v>
      </c>
      <c r="D21" s="5">
        <v>197.8</v>
      </c>
      <c r="E21" s="5">
        <v>65.5</v>
      </c>
      <c r="F21" s="5">
        <v>282.7</v>
      </c>
      <c r="G21" s="5">
        <v>207.6</v>
      </c>
      <c r="H21" s="5">
        <v>89.9</v>
      </c>
      <c r="I21" s="5">
        <v>0</v>
      </c>
      <c r="J21" s="5">
        <v>50.8</v>
      </c>
      <c r="K21" s="5">
        <v>0</v>
      </c>
      <c r="L21" s="5">
        <v>0</v>
      </c>
      <c r="M21" s="5">
        <v>60.5</v>
      </c>
      <c r="N21" s="5">
        <v>1296.1</v>
      </c>
      <c r="O21" s="6">
        <v>67</v>
      </c>
      <c r="P21" s="24">
        <v>1168.2</v>
      </c>
    </row>
    <row r="22" spans="1:16" ht="18" customHeight="1">
      <c r="A22" s="4">
        <v>25871</v>
      </c>
      <c r="B22" s="5">
        <v>78.8</v>
      </c>
      <c r="C22" s="5">
        <v>328.7</v>
      </c>
      <c r="D22" s="5">
        <v>200.8</v>
      </c>
      <c r="E22" s="5">
        <v>123.5</v>
      </c>
      <c r="F22" s="5">
        <v>243.2</v>
      </c>
      <c r="G22" s="5">
        <v>152</v>
      </c>
      <c r="H22" s="5">
        <v>141.1</v>
      </c>
      <c r="I22" s="5">
        <v>8.8</v>
      </c>
      <c r="J22" s="5">
        <v>13.5</v>
      </c>
      <c r="K22" s="5">
        <v>0</v>
      </c>
      <c r="L22" s="5">
        <v>0</v>
      </c>
      <c r="M22" s="5">
        <v>45.4</v>
      </c>
      <c r="N22" s="5">
        <v>1335.8</v>
      </c>
      <c r="O22" s="6">
        <v>99</v>
      </c>
      <c r="P22" s="24">
        <v>1168.2</v>
      </c>
    </row>
    <row r="23" spans="1:16" ht="18" customHeight="1">
      <c r="A23" s="4">
        <v>26236</v>
      </c>
      <c r="B23" s="5">
        <v>25.3</v>
      </c>
      <c r="C23" s="5">
        <v>112.1</v>
      </c>
      <c r="D23" s="5">
        <v>136.5</v>
      </c>
      <c r="E23" s="5">
        <v>272.3</v>
      </c>
      <c r="F23" s="5">
        <v>223.4</v>
      </c>
      <c r="G23" s="5">
        <v>170.6</v>
      </c>
      <c r="H23" s="5">
        <v>114.8</v>
      </c>
      <c r="I23" s="5">
        <v>0</v>
      </c>
      <c r="J23" s="5">
        <v>9.1</v>
      </c>
      <c r="K23" s="5">
        <v>0</v>
      </c>
      <c r="L23" s="5">
        <v>0</v>
      </c>
      <c r="M23" s="5">
        <v>12.7</v>
      </c>
      <c r="N23" s="5">
        <v>1076.8</v>
      </c>
      <c r="O23" s="6">
        <v>67</v>
      </c>
      <c r="P23" s="24">
        <v>1168.2</v>
      </c>
    </row>
    <row r="24" spans="1:16" ht="18" customHeight="1">
      <c r="A24" s="4">
        <v>26602</v>
      </c>
      <c r="B24" s="5">
        <v>202.4</v>
      </c>
      <c r="C24" s="5">
        <v>28.2</v>
      </c>
      <c r="D24" s="5">
        <v>223.2</v>
      </c>
      <c r="E24" s="5">
        <v>103.4</v>
      </c>
      <c r="F24" s="5">
        <v>225.7</v>
      </c>
      <c r="G24" s="5">
        <v>177.8</v>
      </c>
      <c r="H24" s="5">
        <v>68.8</v>
      </c>
      <c r="I24" s="5">
        <v>187.1</v>
      </c>
      <c r="J24" s="5">
        <v>15.5</v>
      </c>
      <c r="K24" s="5">
        <v>0</v>
      </c>
      <c r="L24" s="5">
        <v>0</v>
      </c>
      <c r="M24" s="5">
        <v>39.1</v>
      </c>
      <c r="N24" s="5">
        <v>1271.2</v>
      </c>
      <c r="O24" s="6">
        <v>68</v>
      </c>
      <c r="P24" s="24">
        <v>1168.2</v>
      </c>
    </row>
    <row r="25" spans="1:16" ht="18" customHeight="1">
      <c r="A25" s="4">
        <v>26967</v>
      </c>
      <c r="B25" s="5">
        <v>18.1</v>
      </c>
      <c r="C25" s="5">
        <v>49.8</v>
      </c>
      <c r="D25" s="5">
        <v>57.7</v>
      </c>
      <c r="E25" s="5">
        <v>104.7</v>
      </c>
      <c r="F25" s="5">
        <v>211.3</v>
      </c>
      <c r="G25" s="5">
        <v>196</v>
      </c>
      <c r="H25" s="5">
        <v>90.3</v>
      </c>
      <c r="I25" s="5">
        <v>38.9</v>
      </c>
      <c r="J25" s="5">
        <v>0</v>
      </c>
      <c r="K25" s="5">
        <v>0</v>
      </c>
      <c r="L25" s="5">
        <v>0</v>
      </c>
      <c r="M25" s="5">
        <v>90.1</v>
      </c>
      <c r="N25" s="5">
        <v>856.9</v>
      </c>
      <c r="O25" s="6">
        <v>67</v>
      </c>
      <c r="P25" s="24">
        <v>1168.2</v>
      </c>
    </row>
    <row r="26" spans="1:16" ht="18" customHeight="1">
      <c r="A26" s="4">
        <v>27332</v>
      </c>
      <c r="B26" s="5">
        <v>132.1</v>
      </c>
      <c r="C26" s="5">
        <v>101.9</v>
      </c>
      <c r="D26" s="5">
        <v>41</v>
      </c>
      <c r="E26" s="5">
        <v>101.3</v>
      </c>
      <c r="F26" s="5">
        <v>70.9</v>
      </c>
      <c r="G26" s="5">
        <v>270.1</v>
      </c>
      <c r="H26" s="5">
        <v>104.5</v>
      </c>
      <c r="I26" s="5">
        <v>77.6</v>
      </c>
      <c r="J26" s="5">
        <v>0</v>
      </c>
      <c r="K26" s="5">
        <v>190.2</v>
      </c>
      <c r="L26" s="5">
        <v>0</v>
      </c>
      <c r="M26" s="5">
        <v>16.2</v>
      </c>
      <c r="N26" s="5">
        <v>1105.8</v>
      </c>
      <c r="O26" s="6">
        <v>71</v>
      </c>
      <c r="P26" s="24">
        <v>1168.2</v>
      </c>
    </row>
    <row r="27" spans="1:16" ht="18" customHeight="1">
      <c r="A27" s="4">
        <v>27697</v>
      </c>
      <c r="B27" s="5">
        <v>21.1</v>
      </c>
      <c r="C27" s="5">
        <v>134.8</v>
      </c>
      <c r="D27" s="5">
        <v>165</v>
      </c>
      <c r="E27" s="5">
        <v>168.4</v>
      </c>
      <c r="F27" s="5">
        <v>273.2</v>
      </c>
      <c r="G27" s="5">
        <v>192.5</v>
      </c>
      <c r="H27" s="5">
        <v>327.8</v>
      </c>
      <c r="I27" s="5">
        <v>47.6</v>
      </c>
      <c r="J27" s="5">
        <v>10</v>
      </c>
      <c r="K27" s="5">
        <v>0</v>
      </c>
      <c r="L27" s="5">
        <v>0</v>
      </c>
      <c r="M27" s="5">
        <v>0</v>
      </c>
      <c r="N27" s="5">
        <v>1340.4</v>
      </c>
      <c r="O27" s="6">
        <v>81</v>
      </c>
      <c r="P27" s="24">
        <v>1168.2</v>
      </c>
    </row>
    <row r="28" spans="1:16" ht="18" customHeight="1">
      <c r="A28" s="4">
        <v>28063</v>
      </c>
      <c r="B28" s="5">
        <v>46.9</v>
      </c>
      <c r="C28" s="5">
        <v>82.2</v>
      </c>
      <c r="D28" s="5">
        <v>34.3</v>
      </c>
      <c r="E28" s="5">
        <v>111.5</v>
      </c>
      <c r="F28" s="5">
        <v>184.9</v>
      </c>
      <c r="G28" s="5">
        <v>72</v>
      </c>
      <c r="H28" s="5">
        <v>225.2</v>
      </c>
      <c r="I28" s="5">
        <v>21</v>
      </c>
      <c r="J28" s="5">
        <v>15.3</v>
      </c>
      <c r="K28" s="5">
        <v>70</v>
      </c>
      <c r="L28" s="5">
        <v>0</v>
      </c>
      <c r="M28" s="5">
        <v>6.2</v>
      </c>
      <c r="N28" s="5">
        <v>869.5</v>
      </c>
      <c r="O28" s="6">
        <v>83</v>
      </c>
      <c r="P28" s="24">
        <v>1168.2</v>
      </c>
    </row>
    <row r="29" spans="1:16" ht="18" customHeight="1">
      <c r="A29" s="4">
        <v>28428</v>
      </c>
      <c r="B29" s="5">
        <v>39.3</v>
      </c>
      <c r="C29" s="5">
        <v>181.2</v>
      </c>
      <c r="D29" s="5">
        <v>48.1</v>
      </c>
      <c r="E29" s="5">
        <v>196.4</v>
      </c>
      <c r="F29" s="5">
        <v>228.5</v>
      </c>
      <c r="G29" s="5">
        <v>325.6</v>
      </c>
      <c r="H29" s="5">
        <v>87.6</v>
      </c>
      <c r="I29" s="5">
        <v>0</v>
      </c>
      <c r="J29" s="5">
        <v>23.6</v>
      </c>
      <c r="K29" s="5">
        <v>24.6</v>
      </c>
      <c r="L29" s="5">
        <v>67.8</v>
      </c>
      <c r="M29" s="5">
        <v>0</v>
      </c>
      <c r="N29" s="5">
        <v>1222.7</v>
      </c>
      <c r="O29" s="6">
        <v>73</v>
      </c>
      <c r="P29" s="24">
        <v>1168.2</v>
      </c>
    </row>
    <row r="30" spans="1:16" ht="18" customHeight="1">
      <c r="A30" s="4">
        <v>28793</v>
      </c>
      <c r="B30" s="5">
        <v>12.5</v>
      </c>
      <c r="C30" s="5">
        <v>135.2</v>
      </c>
      <c r="D30" s="5">
        <v>77</v>
      </c>
      <c r="E30" s="5">
        <v>233</v>
      </c>
      <c r="F30" s="5">
        <v>149</v>
      </c>
      <c r="G30" s="5">
        <v>282.9</v>
      </c>
      <c r="H30" s="5">
        <v>176.1</v>
      </c>
      <c r="I30" s="5">
        <v>0</v>
      </c>
      <c r="J30" s="5">
        <v>0</v>
      </c>
      <c r="K30" s="5">
        <v>0</v>
      </c>
      <c r="L30" s="5">
        <v>12</v>
      </c>
      <c r="M30" s="5">
        <v>0</v>
      </c>
      <c r="N30" s="5">
        <v>1078</v>
      </c>
      <c r="O30" s="6">
        <v>48</v>
      </c>
      <c r="P30" s="24">
        <v>1168.2</v>
      </c>
    </row>
    <row r="31" spans="1:16" ht="18" customHeight="1">
      <c r="A31" s="4">
        <v>29158</v>
      </c>
      <c r="B31" s="5">
        <v>77</v>
      </c>
      <c r="C31" s="5">
        <v>225.1</v>
      </c>
      <c r="D31" s="5">
        <v>196</v>
      </c>
      <c r="E31" s="5">
        <v>119.5</v>
      </c>
      <c r="F31" s="5">
        <v>89.7</v>
      </c>
      <c r="G31" s="5">
        <v>118.2</v>
      </c>
      <c r="H31" s="5">
        <v>41.3</v>
      </c>
      <c r="I31" s="5">
        <v>0</v>
      </c>
      <c r="J31" s="5">
        <v>0</v>
      </c>
      <c r="K31" s="5">
        <v>0</v>
      </c>
      <c r="L31" s="5">
        <v>0</v>
      </c>
      <c r="M31" s="5">
        <v>8</v>
      </c>
      <c r="N31" s="5">
        <v>874.8</v>
      </c>
      <c r="O31" s="6">
        <v>56</v>
      </c>
      <c r="P31" s="24">
        <v>1168.2</v>
      </c>
    </row>
    <row r="32" spans="1:16" ht="18" customHeight="1">
      <c r="A32" s="4">
        <v>29524</v>
      </c>
      <c r="B32" s="5">
        <v>12</v>
      </c>
      <c r="C32" s="5">
        <v>222.1</v>
      </c>
      <c r="D32" s="5">
        <v>130</v>
      </c>
      <c r="E32" s="5">
        <v>195.8</v>
      </c>
      <c r="F32" s="5">
        <v>96</v>
      </c>
      <c r="G32" s="5">
        <v>143</v>
      </c>
      <c r="H32" s="5">
        <v>38</v>
      </c>
      <c r="I32" s="5">
        <v>53</v>
      </c>
      <c r="J32" s="5">
        <v>2.7</v>
      </c>
      <c r="K32" s="5">
        <v>0</v>
      </c>
      <c r="L32" s="5">
        <v>0</v>
      </c>
      <c r="M32" s="5">
        <v>13.8</v>
      </c>
      <c r="N32" s="5">
        <v>906.4</v>
      </c>
      <c r="O32" s="6">
        <v>55</v>
      </c>
      <c r="P32" s="24">
        <v>1168.2</v>
      </c>
    </row>
    <row r="33" spans="1:16" ht="18" customHeight="1">
      <c r="A33" s="4">
        <v>29889</v>
      </c>
      <c r="B33" s="5">
        <v>47.8</v>
      </c>
      <c r="C33" s="5">
        <v>310</v>
      </c>
      <c r="D33" s="5">
        <v>302.5</v>
      </c>
      <c r="E33" s="5">
        <v>366</v>
      </c>
      <c r="F33" s="5">
        <v>214</v>
      </c>
      <c r="G33" s="5">
        <v>135.7</v>
      </c>
      <c r="H33" s="5">
        <v>106.1</v>
      </c>
      <c r="I33" s="5">
        <v>79.5</v>
      </c>
      <c r="J33" s="5">
        <v>24.6</v>
      </c>
      <c r="K33" s="5">
        <v>0</v>
      </c>
      <c r="L33" s="5">
        <v>0</v>
      </c>
      <c r="M33" s="5">
        <v>5.8</v>
      </c>
      <c r="N33" s="5">
        <v>1592</v>
      </c>
      <c r="O33" s="6">
        <v>72</v>
      </c>
      <c r="P33" s="24">
        <v>1168.2</v>
      </c>
    </row>
    <row r="34" spans="1:16" ht="18" customHeight="1">
      <c r="A34" s="4">
        <v>30254</v>
      </c>
      <c r="B34" s="5">
        <v>107.2</v>
      </c>
      <c r="C34" s="5">
        <v>229.8</v>
      </c>
      <c r="D34" s="5">
        <v>117.8</v>
      </c>
      <c r="E34" s="5">
        <v>60.8</v>
      </c>
      <c r="F34" s="5">
        <v>160.6</v>
      </c>
      <c r="G34" s="5">
        <v>317.7</v>
      </c>
      <c r="H34" s="5">
        <v>107.1</v>
      </c>
      <c r="I34" s="5">
        <v>27.6</v>
      </c>
      <c r="J34" s="5">
        <v>0</v>
      </c>
      <c r="K34" s="5">
        <v>5.8</v>
      </c>
      <c r="L34" s="5">
        <v>0</v>
      </c>
      <c r="M34" s="5">
        <v>0</v>
      </c>
      <c r="N34" s="5">
        <v>1134.4</v>
      </c>
      <c r="O34" s="6">
        <v>48</v>
      </c>
      <c r="P34" s="24">
        <v>1168.2</v>
      </c>
    </row>
    <row r="35" spans="1:16" ht="18" customHeight="1">
      <c r="A35" s="4">
        <v>30619</v>
      </c>
      <c r="B35" s="5">
        <v>0</v>
      </c>
      <c r="C35" s="5">
        <v>131.2</v>
      </c>
      <c r="D35" s="5">
        <v>120.5</v>
      </c>
      <c r="E35" s="5">
        <v>177.5</v>
      </c>
      <c r="F35" s="5">
        <v>172.3</v>
      </c>
      <c r="G35" s="5">
        <v>97.4</v>
      </c>
      <c r="H35" s="5">
        <v>243.3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942.2</v>
      </c>
      <c r="O35" s="6">
        <v>40</v>
      </c>
      <c r="P35" s="24">
        <v>1168.2</v>
      </c>
    </row>
    <row r="36" spans="1:16" ht="18" customHeight="1">
      <c r="A36" s="4">
        <v>30985</v>
      </c>
      <c r="B36" s="5">
        <v>64.2</v>
      </c>
      <c r="C36" s="5">
        <v>112.1</v>
      </c>
      <c r="D36" s="5">
        <v>94</v>
      </c>
      <c r="E36" s="5">
        <v>266</v>
      </c>
      <c r="F36" s="5">
        <v>117.3</v>
      </c>
      <c r="G36" s="5">
        <v>163.7</v>
      </c>
      <c r="H36" s="5">
        <v>237.2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1054.5</v>
      </c>
      <c r="O36" s="6">
        <v>47</v>
      </c>
      <c r="P36" s="24">
        <v>1168.2</v>
      </c>
    </row>
    <row r="37" spans="1:16" ht="18" customHeight="1">
      <c r="A37" s="4">
        <v>31350</v>
      </c>
      <c r="B37" s="5">
        <v>120.9</v>
      </c>
      <c r="C37" s="5">
        <v>226.9</v>
      </c>
      <c r="D37" s="5">
        <v>108.8</v>
      </c>
      <c r="E37" s="5">
        <v>95.3</v>
      </c>
      <c r="F37" s="5">
        <v>81.9</v>
      </c>
      <c r="G37" s="5">
        <v>244</v>
      </c>
      <c r="H37" s="5">
        <v>212.8</v>
      </c>
      <c r="I37" s="5">
        <v>156.9</v>
      </c>
      <c r="J37" s="5">
        <v>0</v>
      </c>
      <c r="K37" s="5">
        <v>0</v>
      </c>
      <c r="L37" s="5">
        <v>0</v>
      </c>
      <c r="M37" s="5">
        <v>0</v>
      </c>
      <c r="N37" s="5">
        <v>1247.5</v>
      </c>
      <c r="O37" s="6">
        <v>75</v>
      </c>
      <c r="P37" s="24">
        <v>1168.2</v>
      </c>
    </row>
    <row r="38" spans="1:16" ht="18" customHeight="1">
      <c r="A38" s="4">
        <v>31715</v>
      </c>
      <c r="B38" s="5">
        <v>82.6</v>
      </c>
      <c r="C38" s="5">
        <v>237.6</v>
      </c>
      <c r="D38" s="5">
        <v>186.4</v>
      </c>
      <c r="E38" s="5">
        <v>226.2</v>
      </c>
      <c r="F38" s="5">
        <v>213.5</v>
      </c>
      <c r="G38" s="5">
        <v>210</v>
      </c>
      <c r="H38" s="5">
        <v>101.9</v>
      </c>
      <c r="I38" s="5">
        <v>1.5</v>
      </c>
      <c r="J38" s="5">
        <v>0</v>
      </c>
      <c r="K38" s="5">
        <v>0</v>
      </c>
      <c r="L38" s="5">
        <v>1.1</v>
      </c>
      <c r="M38" s="5">
        <v>43</v>
      </c>
      <c r="N38" s="5">
        <v>1303.8</v>
      </c>
      <c r="O38" s="6">
        <v>69</v>
      </c>
      <c r="P38" s="24">
        <v>1168.2</v>
      </c>
    </row>
    <row r="39" spans="1:16" ht="18" customHeight="1">
      <c r="A39" s="4">
        <v>32080</v>
      </c>
      <c r="B39" s="5">
        <v>69.8</v>
      </c>
      <c r="C39" s="5">
        <v>70.7</v>
      </c>
      <c r="D39" s="5">
        <v>240.5</v>
      </c>
      <c r="E39" s="5">
        <v>59.9</v>
      </c>
      <c r="F39" s="5">
        <v>304.9</v>
      </c>
      <c r="G39" s="5">
        <v>182</v>
      </c>
      <c r="H39" s="5">
        <v>110.2</v>
      </c>
      <c r="I39" s="5">
        <v>24.7</v>
      </c>
      <c r="J39" s="5">
        <v>0</v>
      </c>
      <c r="K39" s="5">
        <v>0</v>
      </c>
      <c r="L39" s="5">
        <v>0.3</v>
      </c>
      <c r="M39" s="5">
        <v>0</v>
      </c>
      <c r="N39" s="5">
        <v>1063</v>
      </c>
      <c r="O39" s="6">
        <v>69</v>
      </c>
      <c r="P39" s="24">
        <v>1168.2</v>
      </c>
    </row>
    <row r="40" spans="1:16" s="9" customFormat="1" ht="18" customHeight="1">
      <c r="A40" s="4">
        <v>32446</v>
      </c>
      <c r="B40" s="5">
        <v>34.3</v>
      </c>
      <c r="C40" s="5">
        <v>96.1</v>
      </c>
      <c r="D40" s="5">
        <v>247.1</v>
      </c>
      <c r="E40" s="5">
        <v>89.6</v>
      </c>
      <c r="F40" s="5">
        <v>185.4</v>
      </c>
      <c r="G40" s="5">
        <v>146.3</v>
      </c>
      <c r="H40" s="5">
        <v>171.7</v>
      </c>
      <c r="I40" s="5">
        <v>62.8</v>
      </c>
      <c r="J40" s="5">
        <v>0</v>
      </c>
      <c r="K40" s="5">
        <v>3.7</v>
      </c>
      <c r="L40" s="5">
        <v>0</v>
      </c>
      <c r="M40" s="5">
        <v>23</v>
      </c>
      <c r="N40" s="5">
        <v>1060</v>
      </c>
      <c r="O40" s="6">
        <v>103</v>
      </c>
      <c r="P40" s="24">
        <v>1168.2</v>
      </c>
    </row>
    <row r="41" spans="1:16" ht="18" customHeight="1">
      <c r="A41" s="4">
        <v>32811</v>
      </c>
      <c r="B41" s="5">
        <v>0</v>
      </c>
      <c r="C41" s="5">
        <v>275.2</v>
      </c>
      <c r="D41" s="5">
        <v>97.1</v>
      </c>
      <c r="E41" s="5">
        <v>122.9</v>
      </c>
      <c r="F41" s="5">
        <v>234.3</v>
      </c>
      <c r="G41" s="5">
        <v>119.7</v>
      </c>
      <c r="H41" s="5">
        <v>193.6</v>
      </c>
      <c r="I41" s="5">
        <v>0</v>
      </c>
      <c r="J41" s="5">
        <v>0</v>
      </c>
      <c r="K41" s="5">
        <v>0</v>
      </c>
      <c r="L41" s="5">
        <v>10.9</v>
      </c>
      <c r="M41" s="5">
        <v>21.4</v>
      </c>
      <c r="N41" s="5">
        <v>1075.1</v>
      </c>
      <c r="O41" s="6">
        <v>94</v>
      </c>
      <c r="P41" s="24">
        <v>1168.2</v>
      </c>
    </row>
    <row r="42" spans="1:16" ht="18" customHeight="1">
      <c r="A42" s="4">
        <v>33176</v>
      </c>
      <c r="B42" s="5">
        <v>5.4</v>
      </c>
      <c r="C42" s="5">
        <v>266.8</v>
      </c>
      <c r="D42" s="5">
        <v>71.2</v>
      </c>
      <c r="E42" s="5">
        <v>88.6</v>
      </c>
      <c r="F42" s="5">
        <v>159.4</v>
      </c>
      <c r="G42" s="5">
        <v>193.6</v>
      </c>
      <c r="H42" s="5">
        <v>101.7</v>
      </c>
      <c r="I42" s="5">
        <v>38.5</v>
      </c>
      <c r="J42" s="5">
        <v>0</v>
      </c>
      <c r="K42" s="5">
        <v>0</v>
      </c>
      <c r="L42" s="5">
        <v>0</v>
      </c>
      <c r="M42" s="5">
        <v>89.2</v>
      </c>
      <c r="N42" s="5">
        <v>1014.4</v>
      </c>
      <c r="O42" s="6">
        <v>77</v>
      </c>
      <c r="P42" s="24">
        <v>1168.2</v>
      </c>
    </row>
    <row r="43" spans="1:16" ht="18" customHeight="1">
      <c r="A43" s="4">
        <v>33541</v>
      </c>
      <c r="B43" s="10">
        <v>10.8</v>
      </c>
      <c r="C43" s="10">
        <v>60.7</v>
      </c>
      <c r="D43" s="10">
        <v>194.6</v>
      </c>
      <c r="E43" s="10">
        <v>86.3</v>
      </c>
      <c r="F43" s="10">
        <v>240.9</v>
      </c>
      <c r="G43" s="10">
        <v>132.8</v>
      </c>
      <c r="H43" s="10">
        <v>80.3</v>
      </c>
      <c r="I43" s="10">
        <v>33.5</v>
      </c>
      <c r="J43" s="10">
        <v>0</v>
      </c>
      <c r="K43" s="10">
        <v>1.2</v>
      </c>
      <c r="L43" s="10">
        <v>10</v>
      </c>
      <c r="M43" s="10">
        <v>0</v>
      </c>
      <c r="N43" s="10">
        <f>SUM(B43:M43)</f>
        <v>851.1000000000001</v>
      </c>
      <c r="O43" s="11">
        <v>80</v>
      </c>
      <c r="P43" s="24">
        <v>1168.2</v>
      </c>
    </row>
    <row r="44" spans="1:16" ht="18" customHeight="1">
      <c r="A44" s="4">
        <v>33907</v>
      </c>
      <c r="B44" s="12">
        <v>9.5</v>
      </c>
      <c r="C44" s="12">
        <v>24.9</v>
      </c>
      <c r="D44" s="12">
        <v>54.4</v>
      </c>
      <c r="E44" s="12">
        <v>185.9</v>
      </c>
      <c r="F44" s="12">
        <v>114</v>
      </c>
      <c r="G44" s="12">
        <v>240.5</v>
      </c>
      <c r="H44" s="12">
        <v>96.7</v>
      </c>
      <c r="I44" s="12">
        <v>0</v>
      </c>
      <c r="J44" s="12">
        <v>68.3</v>
      </c>
      <c r="K44" s="12">
        <v>0</v>
      </c>
      <c r="L44" s="12">
        <v>0</v>
      </c>
      <c r="M44" s="12">
        <v>14.9</v>
      </c>
      <c r="N44" s="12">
        <f>SUM(B44:M44)</f>
        <v>809.1</v>
      </c>
      <c r="O44" s="8">
        <v>73</v>
      </c>
      <c r="P44" s="24">
        <v>1168.2</v>
      </c>
    </row>
    <row r="45" spans="1:16" ht="18" customHeight="1">
      <c r="A45" s="4">
        <v>34272</v>
      </c>
      <c r="B45" s="12">
        <v>24.4</v>
      </c>
      <c r="C45" s="12">
        <v>83.9</v>
      </c>
      <c r="D45" s="12">
        <v>95.1</v>
      </c>
      <c r="E45" s="12">
        <v>98.1</v>
      </c>
      <c r="F45" s="12">
        <v>116.9</v>
      </c>
      <c r="G45" s="12">
        <v>171.7</v>
      </c>
      <c r="H45" s="12">
        <v>50</v>
      </c>
      <c r="I45" s="12">
        <v>0</v>
      </c>
      <c r="J45" s="12">
        <v>0</v>
      </c>
      <c r="K45" s="12">
        <v>0</v>
      </c>
      <c r="L45" s="12">
        <v>0</v>
      </c>
      <c r="M45" s="12">
        <v>90.6</v>
      </c>
      <c r="N45" s="12">
        <v>730.7</v>
      </c>
      <c r="O45" s="8">
        <v>69</v>
      </c>
      <c r="P45" s="24">
        <v>1168.2</v>
      </c>
    </row>
    <row r="46" spans="1:16" ht="18" customHeight="1">
      <c r="A46" s="4">
        <v>34637</v>
      </c>
      <c r="B46" s="12">
        <v>106.6</v>
      </c>
      <c r="C46" s="12">
        <v>245.6</v>
      </c>
      <c r="D46" s="12">
        <v>303.8</v>
      </c>
      <c r="E46" s="12">
        <v>176.9</v>
      </c>
      <c r="F46" s="12">
        <v>254.3</v>
      </c>
      <c r="G46" s="12">
        <v>157.7</v>
      </c>
      <c r="H46" s="12">
        <v>43.1</v>
      </c>
      <c r="I46" s="12">
        <v>8.6</v>
      </c>
      <c r="J46" s="12">
        <v>10.4</v>
      </c>
      <c r="K46" s="12">
        <v>0</v>
      </c>
      <c r="L46" s="12">
        <v>0</v>
      </c>
      <c r="M46" s="12">
        <v>5.6</v>
      </c>
      <c r="N46" s="12">
        <v>1312.6</v>
      </c>
      <c r="O46" s="8">
        <v>96</v>
      </c>
      <c r="P46" s="24">
        <v>1168.2</v>
      </c>
    </row>
    <row r="47" spans="1:16" ht="18" customHeight="1">
      <c r="A47" s="4">
        <v>35002</v>
      </c>
      <c r="B47" s="13">
        <v>40.2</v>
      </c>
      <c r="C47" s="13">
        <v>177.1</v>
      </c>
      <c r="D47" s="13">
        <v>171.4</v>
      </c>
      <c r="E47" s="13">
        <v>230</v>
      </c>
      <c r="F47" s="13">
        <v>266.7</v>
      </c>
      <c r="G47" s="13">
        <v>157.1</v>
      </c>
      <c r="H47" s="13">
        <v>92.9</v>
      </c>
      <c r="I47" s="13">
        <v>62.4</v>
      </c>
      <c r="J47" s="13">
        <v>0</v>
      </c>
      <c r="K47" s="13">
        <v>0</v>
      </c>
      <c r="L47" s="13">
        <v>17.9</v>
      </c>
      <c r="M47" s="13">
        <v>12.1</v>
      </c>
      <c r="N47" s="12">
        <f>SUM(B47:M47)</f>
        <v>1227.8000000000002</v>
      </c>
      <c r="O47" s="8">
        <v>95</v>
      </c>
      <c r="P47" s="24">
        <v>1168.2</v>
      </c>
    </row>
    <row r="48" spans="1:16" ht="18" customHeight="1">
      <c r="A48" s="4">
        <v>35368</v>
      </c>
      <c r="B48" s="14">
        <v>54.7</v>
      </c>
      <c r="C48" s="14">
        <v>120.1</v>
      </c>
      <c r="D48" s="14">
        <v>174.8</v>
      </c>
      <c r="E48" s="14">
        <v>109.7</v>
      </c>
      <c r="F48" s="14">
        <v>275.9</v>
      </c>
      <c r="G48" s="14">
        <v>208.4</v>
      </c>
      <c r="H48" s="14">
        <v>110.1</v>
      </c>
      <c r="I48" s="14">
        <v>52.6</v>
      </c>
      <c r="J48" s="12">
        <v>0</v>
      </c>
      <c r="K48" s="12">
        <v>0</v>
      </c>
      <c r="L48" s="14">
        <v>3.4</v>
      </c>
      <c r="M48" s="14">
        <v>41.7</v>
      </c>
      <c r="N48" s="14">
        <v>1151.4</v>
      </c>
      <c r="O48" s="15">
        <v>102</v>
      </c>
      <c r="P48" s="24">
        <v>1168.2</v>
      </c>
    </row>
    <row r="49" spans="1:16" ht="18" customHeight="1">
      <c r="A49" s="4">
        <v>35733</v>
      </c>
      <c r="B49" s="14">
        <v>71.8</v>
      </c>
      <c r="C49" s="14">
        <v>85.7</v>
      </c>
      <c r="D49" s="12">
        <v>29</v>
      </c>
      <c r="E49" s="14">
        <v>208.1</v>
      </c>
      <c r="F49" s="14">
        <v>100.7</v>
      </c>
      <c r="G49" s="14">
        <v>255.4</v>
      </c>
      <c r="H49" s="14">
        <v>75.1</v>
      </c>
      <c r="I49" s="14">
        <v>1.2</v>
      </c>
      <c r="J49" s="12">
        <v>0</v>
      </c>
      <c r="K49" s="14">
        <v>7.2</v>
      </c>
      <c r="L49" s="12">
        <v>0</v>
      </c>
      <c r="M49" s="14">
        <v>10.4</v>
      </c>
      <c r="N49" s="14">
        <v>844.6</v>
      </c>
      <c r="O49" s="15">
        <v>75</v>
      </c>
      <c r="P49" s="24">
        <v>1168.2</v>
      </c>
    </row>
    <row r="50" spans="1:16" ht="18" customHeight="1">
      <c r="A50" s="4">
        <v>36098</v>
      </c>
      <c r="B50" s="14">
        <v>38.1</v>
      </c>
      <c r="C50" s="14">
        <v>106</v>
      </c>
      <c r="D50" s="14">
        <v>96.2</v>
      </c>
      <c r="E50" s="14">
        <v>184.1</v>
      </c>
      <c r="F50" s="14">
        <v>190.7</v>
      </c>
      <c r="G50" s="14">
        <v>179.2</v>
      </c>
      <c r="H50" s="14">
        <v>22.6</v>
      </c>
      <c r="I50" s="14">
        <v>30.2</v>
      </c>
      <c r="J50" s="12">
        <v>0</v>
      </c>
      <c r="K50" s="14">
        <v>3.7</v>
      </c>
      <c r="L50" s="14">
        <v>11.7</v>
      </c>
      <c r="M50" s="14">
        <v>49.7</v>
      </c>
      <c r="N50" s="14">
        <f aca="true" t="shared" si="0" ref="N50:N55">SUM(B50:M50)</f>
        <v>912.2000000000002</v>
      </c>
      <c r="O50" s="8">
        <v>77</v>
      </c>
      <c r="P50" s="24">
        <v>1168.2</v>
      </c>
    </row>
    <row r="51" spans="1:16" ht="18" customHeight="1">
      <c r="A51" s="4">
        <v>36463</v>
      </c>
      <c r="B51" s="14">
        <v>92.7</v>
      </c>
      <c r="C51" s="14">
        <v>215.3</v>
      </c>
      <c r="D51" s="14">
        <v>131.1</v>
      </c>
      <c r="E51" s="14">
        <v>53.8</v>
      </c>
      <c r="F51" s="14">
        <v>208.7</v>
      </c>
      <c r="G51" s="14">
        <v>217</v>
      </c>
      <c r="H51" s="14">
        <v>145</v>
      </c>
      <c r="I51" s="14">
        <v>35</v>
      </c>
      <c r="J51" s="14">
        <v>16.6</v>
      </c>
      <c r="K51" s="12">
        <v>0</v>
      </c>
      <c r="L51" s="14">
        <v>18.1</v>
      </c>
      <c r="M51" s="14">
        <v>8.6</v>
      </c>
      <c r="N51" s="14">
        <f t="shared" si="0"/>
        <v>1141.8999999999996</v>
      </c>
      <c r="O51" s="8">
        <v>104</v>
      </c>
      <c r="P51" s="24">
        <v>1168.2</v>
      </c>
    </row>
    <row r="52" spans="1:16" ht="18" customHeight="1">
      <c r="A52" s="4">
        <v>36829</v>
      </c>
      <c r="B52" s="12">
        <v>214.4</v>
      </c>
      <c r="C52" s="12">
        <v>168.3</v>
      </c>
      <c r="D52" s="12">
        <v>177.3</v>
      </c>
      <c r="E52" s="12">
        <v>129.3</v>
      </c>
      <c r="F52" s="12">
        <v>154.7</v>
      </c>
      <c r="G52" s="12">
        <v>202.8</v>
      </c>
      <c r="H52" s="12">
        <v>229.6</v>
      </c>
      <c r="I52" s="12">
        <v>0</v>
      </c>
      <c r="J52" s="12">
        <v>0</v>
      </c>
      <c r="K52" s="12">
        <v>0</v>
      </c>
      <c r="L52" s="12">
        <v>0</v>
      </c>
      <c r="M52" s="12">
        <v>49.3</v>
      </c>
      <c r="N52" s="14">
        <f t="shared" si="0"/>
        <v>1325.6999999999998</v>
      </c>
      <c r="O52" s="8">
        <v>92</v>
      </c>
      <c r="P52" s="24">
        <v>1168.2</v>
      </c>
    </row>
    <row r="53" spans="1:16" ht="18" customHeight="1">
      <c r="A53" s="4">
        <v>37194</v>
      </c>
      <c r="B53" s="12">
        <v>0.8</v>
      </c>
      <c r="C53" s="12">
        <v>162.2</v>
      </c>
      <c r="D53" s="12">
        <v>110.1</v>
      </c>
      <c r="E53" s="12">
        <v>174.8</v>
      </c>
      <c r="F53" s="12">
        <v>342.6</v>
      </c>
      <c r="G53" s="12">
        <v>118.6</v>
      </c>
      <c r="H53" s="12">
        <v>174.4</v>
      </c>
      <c r="I53" s="12">
        <v>1.6</v>
      </c>
      <c r="J53" s="12">
        <v>1.3</v>
      </c>
      <c r="K53" s="12">
        <v>6.5</v>
      </c>
      <c r="L53" s="12">
        <v>9.2</v>
      </c>
      <c r="M53" s="12">
        <v>46.5</v>
      </c>
      <c r="N53" s="14">
        <f t="shared" si="0"/>
        <v>1148.6</v>
      </c>
      <c r="O53" s="8">
        <v>92</v>
      </c>
      <c r="P53" s="24">
        <v>1168.2</v>
      </c>
    </row>
    <row r="54" spans="1:16" ht="21" customHeight="1">
      <c r="A54" s="4">
        <v>37559</v>
      </c>
      <c r="B54" s="12">
        <v>33</v>
      </c>
      <c r="C54" s="12">
        <v>102.2</v>
      </c>
      <c r="D54" s="12">
        <v>227.2</v>
      </c>
      <c r="E54" s="12">
        <v>102.8</v>
      </c>
      <c r="F54" s="12">
        <v>320.5</v>
      </c>
      <c r="G54" s="12">
        <v>336.3</v>
      </c>
      <c r="H54" s="12">
        <v>137.4</v>
      </c>
      <c r="I54" s="12">
        <v>166.6</v>
      </c>
      <c r="J54" s="12">
        <v>45.3</v>
      </c>
      <c r="K54" s="12">
        <v>3.6</v>
      </c>
      <c r="L54" s="12">
        <v>0</v>
      </c>
      <c r="M54" s="12">
        <v>30</v>
      </c>
      <c r="N54" s="14">
        <f t="shared" si="0"/>
        <v>1504.8999999999999</v>
      </c>
      <c r="O54" s="8">
        <v>111</v>
      </c>
      <c r="P54" s="24">
        <v>1168.2</v>
      </c>
    </row>
    <row r="55" spans="1:16" ht="21" customHeight="1">
      <c r="A55" s="4">
        <v>37924</v>
      </c>
      <c r="B55" s="12">
        <v>30</v>
      </c>
      <c r="C55" s="12">
        <v>48.6</v>
      </c>
      <c r="D55" s="12">
        <v>93.4</v>
      </c>
      <c r="E55" s="12">
        <v>134.7</v>
      </c>
      <c r="F55" s="12">
        <v>123.6</v>
      </c>
      <c r="G55" s="12">
        <v>80</v>
      </c>
      <c r="H55" s="12">
        <v>174.5</v>
      </c>
      <c r="I55" s="12">
        <v>7.5</v>
      </c>
      <c r="J55" s="12">
        <v>23.2</v>
      </c>
      <c r="K55" s="12">
        <v>0</v>
      </c>
      <c r="L55" s="12">
        <v>0</v>
      </c>
      <c r="M55" s="12">
        <v>15.2</v>
      </c>
      <c r="N55" s="14">
        <f t="shared" si="0"/>
        <v>730.7</v>
      </c>
      <c r="O55" s="8">
        <v>79</v>
      </c>
      <c r="P55" s="24">
        <v>1168.2</v>
      </c>
    </row>
    <row r="56" spans="1:16" ht="21" customHeight="1">
      <c r="A56" s="4">
        <v>38290</v>
      </c>
      <c r="B56" s="12">
        <v>33.5</v>
      </c>
      <c r="C56" s="12">
        <v>297.8</v>
      </c>
      <c r="D56" s="12">
        <v>110</v>
      </c>
      <c r="E56" s="12">
        <v>230.3</v>
      </c>
      <c r="F56" s="12">
        <v>82.2</v>
      </c>
      <c r="G56" s="12">
        <v>341.3</v>
      </c>
      <c r="H56" s="12">
        <v>54.2</v>
      </c>
      <c r="I56" s="12">
        <v>20.7</v>
      </c>
      <c r="J56" s="12">
        <v>0</v>
      </c>
      <c r="K56" s="12">
        <v>0</v>
      </c>
      <c r="L56" s="12">
        <v>0</v>
      </c>
      <c r="M56" s="12">
        <v>1.7</v>
      </c>
      <c r="N56" s="14">
        <v>1171.7</v>
      </c>
      <c r="O56" s="8">
        <v>85</v>
      </c>
      <c r="P56" s="24">
        <v>1168.2</v>
      </c>
    </row>
    <row r="57" spans="1:16" ht="21" customHeight="1">
      <c r="A57" s="4">
        <v>38655</v>
      </c>
      <c r="B57" s="12">
        <v>19.1</v>
      </c>
      <c r="C57" s="12">
        <v>85.9</v>
      </c>
      <c r="D57" s="12">
        <v>245.8</v>
      </c>
      <c r="E57" s="12">
        <v>109.2</v>
      </c>
      <c r="F57" s="12">
        <v>174.8</v>
      </c>
      <c r="G57" s="12">
        <v>322.5</v>
      </c>
      <c r="H57" s="12">
        <v>53.5</v>
      </c>
      <c r="I57" s="12">
        <v>12.6</v>
      </c>
      <c r="J57" s="12">
        <v>0</v>
      </c>
      <c r="K57" s="12">
        <v>0</v>
      </c>
      <c r="L57" s="12">
        <v>1.1</v>
      </c>
      <c r="M57" s="12">
        <v>21.3</v>
      </c>
      <c r="N57" s="14">
        <v>1045.8</v>
      </c>
      <c r="O57" s="8">
        <v>92</v>
      </c>
      <c r="P57" s="24">
        <v>1168.2</v>
      </c>
    </row>
    <row r="58" spans="1:16" ht="21" customHeight="1">
      <c r="A58" s="4">
        <v>39020</v>
      </c>
      <c r="B58" s="12">
        <v>233.5</v>
      </c>
      <c r="C58" s="12">
        <v>253.7</v>
      </c>
      <c r="D58" s="12">
        <v>150.5</v>
      </c>
      <c r="E58" s="12">
        <v>263.6</v>
      </c>
      <c r="F58" s="12">
        <v>318.2</v>
      </c>
      <c r="G58" s="12">
        <v>183.1</v>
      </c>
      <c r="H58" s="12">
        <v>107.9</v>
      </c>
      <c r="I58" s="12" t="s">
        <v>17</v>
      </c>
      <c r="J58" s="12" t="s">
        <v>17</v>
      </c>
      <c r="K58" s="12" t="s">
        <v>17</v>
      </c>
      <c r="L58" s="12" t="s">
        <v>17</v>
      </c>
      <c r="M58" s="12" t="s">
        <v>17</v>
      </c>
      <c r="N58" s="14">
        <v>1510.5</v>
      </c>
      <c r="O58" s="8">
        <v>90</v>
      </c>
      <c r="P58" s="24">
        <v>1168.2</v>
      </c>
    </row>
    <row r="59" spans="1:16" ht="21" customHeight="1">
      <c r="A59" s="4">
        <v>39385</v>
      </c>
      <c r="B59" s="12">
        <v>20.3</v>
      </c>
      <c r="C59" s="12">
        <v>375.4</v>
      </c>
      <c r="D59" s="12">
        <v>173.2</v>
      </c>
      <c r="E59" s="12">
        <v>128.6</v>
      </c>
      <c r="F59" s="12">
        <v>94.1</v>
      </c>
      <c r="G59" s="12">
        <v>116.7</v>
      </c>
      <c r="H59" s="12">
        <v>50.5</v>
      </c>
      <c r="I59" s="12">
        <v>25.9</v>
      </c>
      <c r="J59" s="12">
        <v>0</v>
      </c>
      <c r="K59" s="12">
        <v>12.3</v>
      </c>
      <c r="L59" s="12">
        <v>24</v>
      </c>
      <c r="M59" s="12">
        <v>7.8</v>
      </c>
      <c r="N59" s="14">
        <v>1028.8</v>
      </c>
      <c r="O59" s="8">
        <v>87</v>
      </c>
      <c r="P59" s="24">
        <v>1168.2</v>
      </c>
    </row>
    <row r="60" spans="1:16" ht="21" customHeight="1">
      <c r="A60" s="4">
        <v>39751</v>
      </c>
      <c r="B60" s="12">
        <v>118.4</v>
      </c>
      <c r="C60" s="12">
        <v>186.2</v>
      </c>
      <c r="D60" s="12">
        <v>139.5</v>
      </c>
      <c r="E60" s="12">
        <v>140.2</v>
      </c>
      <c r="F60" s="12">
        <v>124.4</v>
      </c>
      <c r="G60" s="12">
        <v>277.2</v>
      </c>
      <c r="H60" s="12">
        <v>201.1</v>
      </c>
      <c r="I60" s="12">
        <v>27</v>
      </c>
      <c r="J60" s="12">
        <v>8</v>
      </c>
      <c r="K60" s="12">
        <v>0</v>
      </c>
      <c r="L60" s="12" t="s">
        <v>17</v>
      </c>
      <c r="M60" s="12" t="s">
        <v>17</v>
      </c>
      <c r="N60" s="12">
        <v>1222</v>
      </c>
      <c r="O60" s="8">
        <v>102</v>
      </c>
      <c r="P60" s="24">
        <v>1168.2</v>
      </c>
    </row>
    <row r="61" spans="1:16" ht="21" customHeight="1">
      <c r="A61" s="4">
        <v>40116</v>
      </c>
      <c r="B61" s="12" t="s">
        <v>17</v>
      </c>
      <c r="C61" s="12">
        <v>189.8</v>
      </c>
      <c r="D61" s="12" t="s">
        <v>17</v>
      </c>
      <c r="E61" s="12" t="s">
        <v>17</v>
      </c>
      <c r="F61" s="12" t="s">
        <v>17</v>
      </c>
      <c r="G61" s="12">
        <v>268.1</v>
      </c>
      <c r="H61" s="12">
        <v>60.6</v>
      </c>
      <c r="I61" s="12" t="s">
        <v>17</v>
      </c>
      <c r="J61" s="12" t="s">
        <v>17</v>
      </c>
      <c r="K61" s="12">
        <v>65.6</v>
      </c>
      <c r="L61" s="12" t="s">
        <v>17</v>
      </c>
      <c r="M61" s="12" t="s">
        <v>17</v>
      </c>
      <c r="N61" s="14" t="s">
        <v>17</v>
      </c>
      <c r="O61" s="8" t="s">
        <v>17</v>
      </c>
      <c r="P61" s="24">
        <v>1168.2</v>
      </c>
    </row>
    <row r="62" spans="1:16" ht="21" customHeight="1">
      <c r="A62" s="4">
        <v>40481</v>
      </c>
      <c r="B62" s="12" t="s">
        <v>17</v>
      </c>
      <c r="C62" s="16">
        <v>67.40000000000002</v>
      </c>
      <c r="D62" s="16">
        <v>70.00000000000001</v>
      </c>
      <c r="E62" s="16">
        <v>177.4</v>
      </c>
      <c r="F62" s="16">
        <v>480.30000000000007</v>
      </c>
      <c r="G62" s="16">
        <v>199.99999999999994</v>
      </c>
      <c r="H62" s="16">
        <v>162.29999999999998</v>
      </c>
      <c r="I62" s="12" t="s">
        <v>17</v>
      </c>
      <c r="J62" s="12" t="s">
        <v>17</v>
      </c>
      <c r="K62" s="16">
        <v>0.6000000000000001</v>
      </c>
      <c r="L62" s="16">
        <v>0</v>
      </c>
      <c r="M62" s="16">
        <v>38.900000000000006</v>
      </c>
      <c r="N62" s="14">
        <v>1196.9</v>
      </c>
      <c r="O62" s="8">
        <v>98</v>
      </c>
      <c r="P62" s="24">
        <v>1168.2</v>
      </c>
    </row>
    <row r="63" spans="1:16" ht="21" customHeight="1">
      <c r="A63" s="4">
        <v>40846</v>
      </c>
      <c r="B63" s="12">
        <v>128.79999999999998</v>
      </c>
      <c r="C63" s="12">
        <v>269.3</v>
      </c>
      <c r="D63" s="12">
        <v>129</v>
      </c>
      <c r="E63" s="12">
        <v>182.60000000000002</v>
      </c>
      <c r="F63" s="12">
        <v>146.7</v>
      </c>
      <c r="G63" s="12">
        <v>356.3</v>
      </c>
      <c r="H63" s="12">
        <v>65.80000000000001</v>
      </c>
      <c r="I63" s="12">
        <v>3.8000000000000003</v>
      </c>
      <c r="J63" s="12">
        <v>0</v>
      </c>
      <c r="K63" s="12">
        <v>0</v>
      </c>
      <c r="L63" s="12">
        <v>0</v>
      </c>
      <c r="M63" s="12">
        <v>17.5</v>
      </c>
      <c r="N63" s="14">
        <v>1299.8</v>
      </c>
      <c r="O63" s="8">
        <v>141</v>
      </c>
      <c r="P63" s="24">
        <v>1168.2</v>
      </c>
    </row>
    <row r="64" spans="1:16" ht="21" customHeight="1">
      <c r="A64" s="4">
        <v>41212</v>
      </c>
      <c r="B64" s="12">
        <v>0</v>
      </c>
      <c r="C64" s="12">
        <v>317.20000000000005</v>
      </c>
      <c r="D64" s="12">
        <v>98.9</v>
      </c>
      <c r="E64" s="12">
        <v>79.19999999999999</v>
      </c>
      <c r="F64" s="12">
        <v>146.60000000000002</v>
      </c>
      <c r="G64" s="12">
        <v>143.20000000000002</v>
      </c>
      <c r="H64" s="12">
        <v>30.7</v>
      </c>
      <c r="I64" s="12" t="s">
        <v>17</v>
      </c>
      <c r="J64" s="12" t="s">
        <v>17</v>
      </c>
      <c r="K64" s="12" t="s">
        <v>17</v>
      </c>
      <c r="L64" s="12" t="s">
        <v>17</v>
      </c>
      <c r="M64" s="12" t="s">
        <v>17</v>
      </c>
      <c r="N64" s="14">
        <v>815.8000000000002</v>
      </c>
      <c r="O64" s="8">
        <v>75</v>
      </c>
      <c r="P64" s="24">
        <v>1168.2</v>
      </c>
    </row>
    <row r="65" spans="1:16" ht="21" customHeight="1">
      <c r="A65" s="4">
        <v>41577</v>
      </c>
      <c r="B65" s="12" t="s">
        <v>17</v>
      </c>
      <c r="C65" s="12" t="s">
        <v>17</v>
      </c>
      <c r="D65" s="12" t="s">
        <v>17</v>
      </c>
      <c r="E65" s="12" t="s">
        <v>17</v>
      </c>
      <c r="F65" s="12" t="s">
        <v>17</v>
      </c>
      <c r="G65" s="12" t="s">
        <v>17</v>
      </c>
      <c r="H65" s="12" t="s">
        <v>17</v>
      </c>
      <c r="I65" s="12" t="s">
        <v>17</v>
      </c>
      <c r="J65" s="12" t="s">
        <v>17</v>
      </c>
      <c r="K65" s="12" t="s">
        <v>17</v>
      </c>
      <c r="L65" s="12" t="s">
        <v>17</v>
      </c>
      <c r="M65" s="12" t="s">
        <v>17</v>
      </c>
      <c r="N65" s="14" t="s">
        <v>17</v>
      </c>
      <c r="O65" s="8" t="s">
        <v>17</v>
      </c>
      <c r="P65" s="24">
        <v>1168.2</v>
      </c>
    </row>
    <row r="66" spans="1:16" ht="21" customHeight="1">
      <c r="A66" s="4">
        <v>41942</v>
      </c>
      <c r="B66" s="12">
        <v>65.4</v>
      </c>
      <c r="C66" s="12">
        <v>124.6</v>
      </c>
      <c r="D66" s="12" t="s">
        <v>17</v>
      </c>
      <c r="E66" s="12" t="s">
        <v>17</v>
      </c>
      <c r="F66" s="12" t="s">
        <v>17</v>
      </c>
      <c r="G66" s="12" t="s">
        <v>17</v>
      </c>
      <c r="H66" s="12" t="s">
        <v>17</v>
      </c>
      <c r="I66" s="12" t="s">
        <v>17</v>
      </c>
      <c r="J66" s="12" t="s">
        <v>17</v>
      </c>
      <c r="K66" s="12" t="s">
        <v>17</v>
      </c>
      <c r="L66" s="12">
        <v>46</v>
      </c>
      <c r="M66" s="12" t="s">
        <v>17</v>
      </c>
      <c r="N66" s="14" t="s">
        <v>17</v>
      </c>
      <c r="O66" s="8" t="s">
        <v>17</v>
      </c>
      <c r="P66" s="24">
        <v>1168.2</v>
      </c>
    </row>
    <row r="67" spans="1:16" ht="21" customHeight="1">
      <c r="A67" s="4">
        <v>42307</v>
      </c>
      <c r="B67" s="12" t="s">
        <v>17</v>
      </c>
      <c r="C67" s="12" t="s">
        <v>17</v>
      </c>
      <c r="D67" s="12">
        <v>4.5</v>
      </c>
      <c r="E67" s="12">
        <v>107.3</v>
      </c>
      <c r="F67" s="12">
        <v>168.79999999999998</v>
      </c>
      <c r="G67" s="12">
        <v>135.89999999999998</v>
      </c>
      <c r="H67" s="12">
        <v>90.10000000000001</v>
      </c>
      <c r="I67" s="12">
        <v>31.8</v>
      </c>
      <c r="J67" s="12">
        <v>4</v>
      </c>
      <c r="K67" s="12">
        <v>0</v>
      </c>
      <c r="L67" s="12">
        <v>5.4</v>
      </c>
      <c r="M67" s="12">
        <v>0</v>
      </c>
      <c r="N67" s="14" t="s">
        <v>17</v>
      </c>
      <c r="O67" s="8" t="s">
        <v>17</v>
      </c>
      <c r="P67" s="24">
        <v>1168.2</v>
      </c>
    </row>
    <row r="68" spans="1:16" ht="21" customHeight="1">
      <c r="A68" s="4">
        <v>42673</v>
      </c>
      <c r="B68" s="12">
        <v>149</v>
      </c>
      <c r="C68" s="12">
        <v>93.8</v>
      </c>
      <c r="D68" s="12">
        <v>129</v>
      </c>
      <c r="E68" s="12">
        <v>212</v>
      </c>
      <c r="F68" s="12">
        <v>104.7</v>
      </c>
      <c r="G68" s="12">
        <v>388.5</v>
      </c>
      <c r="H68" s="12">
        <v>92.39999999999999</v>
      </c>
      <c r="I68" s="12">
        <v>26.1</v>
      </c>
      <c r="J68" s="12">
        <v>10.9</v>
      </c>
      <c r="K68" s="12">
        <v>61.3</v>
      </c>
      <c r="L68" s="12">
        <v>0</v>
      </c>
      <c r="M68" s="12">
        <v>0</v>
      </c>
      <c r="N68" s="14">
        <v>1267.7</v>
      </c>
      <c r="O68" s="8">
        <v>92</v>
      </c>
      <c r="P68" s="24">
        <v>1168.2</v>
      </c>
    </row>
    <row r="69" spans="1:16" ht="21" customHeight="1">
      <c r="A69" s="4">
        <v>43038</v>
      </c>
      <c r="B69" s="12">
        <v>70.6</v>
      </c>
      <c r="C69" s="12">
        <v>304.20000000000005</v>
      </c>
      <c r="D69" s="12">
        <v>183.99999999999997</v>
      </c>
      <c r="E69" s="12">
        <v>230.09999999999997</v>
      </c>
      <c r="F69" s="12">
        <v>247</v>
      </c>
      <c r="G69" s="12">
        <v>130.39999999999998</v>
      </c>
      <c r="H69" s="12">
        <v>316.09999999999997</v>
      </c>
      <c r="I69" s="12">
        <v>23</v>
      </c>
      <c r="J69" s="12">
        <v>26.1</v>
      </c>
      <c r="K69" s="12">
        <v>0</v>
      </c>
      <c r="L69" s="12">
        <v>22.2</v>
      </c>
      <c r="M69" s="12">
        <v>6.7</v>
      </c>
      <c r="N69" s="14">
        <v>1560.4</v>
      </c>
      <c r="O69" s="8">
        <v>116</v>
      </c>
      <c r="P69" s="24">
        <v>1168.2</v>
      </c>
    </row>
    <row r="70" spans="1:16" ht="21" customHeight="1">
      <c r="A70" s="4">
        <v>43403</v>
      </c>
      <c r="B70" s="12">
        <v>85.20000000000002</v>
      </c>
      <c r="C70" s="12">
        <v>158.9</v>
      </c>
      <c r="D70" s="12">
        <v>102.4</v>
      </c>
      <c r="E70" s="12">
        <v>178.99999999999997</v>
      </c>
      <c r="F70" s="12">
        <v>164.6</v>
      </c>
      <c r="G70" s="12">
        <v>42</v>
      </c>
      <c r="H70" s="12">
        <v>355</v>
      </c>
      <c r="I70" s="12">
        <v>26</v>
      </c>
      <c r="J70" s="12">
        <v>16</v>
      </c>
      <c r="K70" s="12">
        <v>67</v>
      </c>
      <c r="L70" s="12">
        <v>0</v>
      </c>
      <c r="M70" s="12">
        <v>0</v>
      </c>
      <c r="N70" s="14">
        <v>1196.1</v>
      </c>
      <c r="O70" s="8">
        <v>97</v>
      </c>
      <c r="P70" s="24">
        <v>1168.2</v>
      </c>
    </row>
    <row r="71" spans="1:16" ht="21" customHeight="1">
      <c r="A71" s="4">
        <v>43768</v>
      </c>
      <c r="B71" s="12">
        <v>5</v>
      </c>
      <c r="C71" s="12">
        <v>142.5</v>
      </c>
      <c r="D71" s="12">
        <v>137</v>
      </c>
      <c r="E71" s="12">
        <v>57</v>
      </c>
      <c r="F71" s="12">
        <v>231.5</v>
      </c>
      <c r="G71" s="12">
        <v>198</v>
      </c>
      <c r="H71" s="12">
        <v>65</v>
      </c>
      <c r="I71" s="12">
        <v>15</v>
      </c>
      <c r="J71" s="12">
        <v>29</v>
      </c>
      <c r="K71" s="12">
        <v>0</v>
      </c>
      <c r="L71" s="12">
        <v>0</v>
      </c>
      <c r="M71" s="12">
        <v>9.2</v>
      </c>
      <c r="N71" s="14">
        <v>889.2</v>
      </c>
      <c r="O71" s="8">
        <v>69</v>
      </c>
      <c r="P71" s="24">
        <v>1168.2</v>
      </c>
    </row>
    <row r="72" spans="1:16" ht="21" customHeight="1">
      <c r="A72" s="4">
        <v>44134</v>
      </c>
      <c r="B72" s="12">
        <v>93.5</v>
      </c>
      <c r="C72" s="12">
        <v>55</v>
      </c>
      <c r="D72" s="12">
        <v>305.4</v>
      </c>
      <c r="E72" s="12">
        <v>205.20000000000002</v>
      </c>
      <c r="F72" s="12">
        <v>344.2</v>
      </c>
      <c r="G72" s="12">
        <v>154.4</v>
      </c>
      <c r="H72" s="12">
        <v>134.3</v>
      </c>
      <c r="I72" s="12">
        <v>33.6</v>
      </c>
      <c r="J72" s="12">
        <v>0</v>
      </c>
      <c r="K72" s="12">
        <v>0.2</v>
      </c>
      <c r="L72" s="12">
        <v>10</v>
      </c>
      <c r="M72" s="12">
        <v>12</v>
      </c>
      <c r="N72" s="14">
        <v>1347.8</v>
      </c>
      <c r="O72" s="8">
        <v>85</v>
      </c>
      <c r="P72" s="24">
        <v>1168.2</v>
      </c>
    </row>
    <row r="73" spans="1:16" ht="21" customHeight="1">
      <c r="A73" s="4">
        <v>44499</v>
      </c>
      <c r="B73" s="12">
        <v>180</v>
      </c>
      <c r="C73" s="12">
        <v>173</v>
      </c>
      <c r="D73" s="12">
        <v>147.5</v>
      </c>
      <c r="E73" s="12">
        <v>222</v>
      </c>
      <c r="F73" s="12">
        <v>312</v>
      </c>
      <c r="G73" s="12">
        <v>282</v>
      </c>
      <c r="H73" s="12">
        <v>158.7</v>
      </c>
      <c r="I73" s="12">
        <v>0</v>
      </c>
      <c r="J73" s="12">
        <v>0</v>
      </c>
      <c r="K73" s="12">
        <v>10</v>
      </c>
      <c r="L73" s="12">
        <v>33</v>
      </c>
      <c r="M73" s="12">
        <v>104.4</v>
      </c>
      <c r="N73" s="14">
        <v>1622.6000000000001</v>
      </c>
      <c r="O73" s="8">
        <v>91</v>
      </c>
      <c r="P73" s="24">
        <v>1168.2</v>
      </c>
    </row>
    <row r="74" spans="1:16" ht="21" customHeight="1">
      <c r="A74" s="4">
        <v>44864</v>
      </c>
      <c r="B74" s="12">
        <v>124.5</v>
      </c>
      <c r="C74" s="12">
        <v>294.9</v>
      </c>
      <c r="D74" s="12">
        <v>74.9</v>
      </c>
      <c r="E74" s="12">
        <v>281</v>
      </c>
      <c r="F74" s="12">
        <v>369.2</v>
      </c>
      <c r="G74" s="12">
        <v>331</v>
      </c>
      <c r="H74" s="12">
        <v>123.6</v>
      </c>
      <c r="I74" s="12">
        <v>59.8</v>
      </c>
      <c r="J74" s="12">
        <v>62.6</v>
      </c>
      <c r="K74" s="12">
        <v>0</v>
      </c>
      <c r="L74" s="12">
        <v>2</v>
      </c>
      <c r="M74" s="12">
        <v>43.5</v>
      </c>
      <c r="N74" s="14">
        <v>1766.9999999999998</v>
      </c>
      <c r="O74" s="8">
        <v>107</v>
      </c>
      <c r="P74" s="24">
        <v>1168.2</v>
      </c>
    </row>
    <row r="75" spans="1:16" ht="21" customHeight="1">
      <c r="A75" s="4">
        <v>45229</v>
      </c>
      <c r="B75" s="12">
        <v>0.5</v>
      </c>
      <c r="C75" s="12">
        <v>142.5</v>
      </c>
      <c r="D75" s="12">
        <v>230</v>
      </c>
      <c r="E75" s="12">
        <v>219</v>
      </c>
      <c r="F75" s="12">
        <v>151.9</v>
      </c>
      <c r="G75" s="12">
        <v>375.7</v>
      </c>
      <c r="H75" s="12">
        <v>172.8</v>
      </c>
      <c r="I75" s="12">
        <v>14</v>
      </c>
      <c r="J75" s="12">
        <v>0.5</v>
      </c>
      <c r="K75" s="12">
        <v>5</v>
      </c>
      <c r="L75" s="12">
        <v>0</v>
      </c>
      <c r="M75" s="12">
        <v>1</v>
      </c>
      <c r="N75" s="14">
        <v>1312.8999999999999</v>
      </c>
      <c r="O75" s="8">
        <v>78</v>
      </c>
      <c r="P75" s="24">
        <v>1168.2</v>
      </c>
    </row>
    <row r="76" spans="1:24" ht="21" customHeight="1">
      <c r="A76" s="25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4"/>
      <c r="O76" s="8"/>
      <c r="X76" s="1" t="s">
        <v>22</v>
      </c>
    </row>
    <row r="77" spans="1:15" ht="21" customHeight="1">
      <c r="A77" s="17" t="s">
        <v>18</v>
      </c>
      <c r="B77" s="12">
        <f>+MAXA(B4:B43,B44:B60,B63:B64,B66,B68:B76)</f>
        <v>233.5</v>
      </c>
      <c r="C77" s="12">
        <f>+MAXA(C12:C43,C45:C64,C6:C10,C4,C66,C68:C76)</f>
        <v>384.1</v>
      </c>
      <c r="D77" s="12">
        <f>+MAXA(D13:D43,D44:D60,D6:D10,D4,D62:D64,D67:D76)</f>
        <v>401.5</v>
      </c>
      <c r="E77" s="12">
        <f>+MAXA(E12:E43,E44:E60,E6:E10,E4,E62:E64,E67:E76)</f>
        <v>366</v>
      </c>
      <c r="F77" s="12">
        <f>+MAXA(F6:F43,F44:F60,F4,F62:F64,F67:F76)</f>
        <v>480.30000000000007</v>
      </c>
      <c r="G77" s="12">
        <f>+MAXA(G4:G43,G44:G64,G67:G76)</f>
        <v>709.9</v>
      </c>
      <c r="H77" s="12">
        <f>+MAXA(H10:H43,H44:H64,H4:H8,H67:H76)</f>
        <v>355</v>
      </c>
      <c r="I77" s="12">
        <f>+MAXA(I4:I43,I44:I57,I59:I60,I63,I67:I76)</f>
        <v>187.1</v>
      </c>
      <c r="J77" s="12">
        <f>+MAXA(J4:J43,J44:J57,J59:J60,J63,J67:J76)</f>
        <v>68.3</v>
      </c>
      <c r="K77" s="12">
        <f>+MAXA(K4:K43,K44:K57,K59:K63,K67:K76)</f>
        <v>190.2</v>
      </c>
      <c r="L77" s="12">
        <f>+MAXA(L4:L43,L44:L57,L59,L62:L63,L66:L76,)</f>
        <v>67.8</v>
      </c>
      <c r="M77" s="12">
        <f>+MAXA(M4:M43,M44:M57,M59,M62:M63,M67:M76)</f>
        <v>104.4</v>
      </c>
      <c r="N77" s="12">
        <f>MAX(N44:N60,N12:N43,N6:N10,N4,N62:N64,N68:N76)</f>
        <v>2179.5</v>
      </c>
      <c r="O77" s="8">
        <f>MAX(O44:O60,O4:O43,O62:O64,O68:O76)</f>
        <v>141</v>
      </c>
    </row>
    <row r="78" spans="1:15" ht="21" customHeight="1">
      <c r="A78" s="17" t="s">
        <v>19</v>
      </c>
      <c r="B78" s="12">
        <f>AVERAGEA(B4:B43,B44:B60,B63:B64,B66,B68:B76)</f>
        <v>64.48823529411766</v>
      </c>
      <c r="C78" s="12">
        <f>AVERAGEA(C12:C43,C44:C64,C6:C10,C4,C66,C68:C76)</f>
        <v>171.5573529411765</v>
      </c>
      <c r="D78" s="12">
        <f>AVERAGEA(D13:D43,D44:D60,D6:D10,D4,D62:D64,D67:D76)</f>
        <v>148.49242424242425</v>
      </c>
      <c r="E78" s="12">
        <f>AVERAGEA(E12:E43,E44:E60,E6:E10,E4,E62:E64,E67:E76)</f>
        <v>157.38805970149258</v>
      </c>
      <c r="F78" s="12">
        <f>AVERAGEA(F6:F43,F44:F60,F4,F62:F64,F67:F76)</f>
        <v>208.45294117647063</v>
      </c>
      <c r="G78" s="12">
        <f>AVERAGEA(G4:G43,G44:G64,G67:G76)</f>
        <v>217.23714285714286</v>
      </c>
      <c r="H78" s="12">
        <f>AVERAGEA(H10:H43,H44:H64,H4:H8,H67:H76)</f>
        <v>127.32753623188407</v>
      </c>
      <c r="I78" s="12">
        <f>AVERAGEA(I4:I43,I44:I57,I59:I60,I63,I67:I76)</f>
        <v>29.12727272727272</v>
      </c>
      <c r="J78" s="12">
        <f>AVERAGEA(J4:J43,J44:J57,J59:J60,J63,J67:J76)</f>
        <v>9.039393939393939</v>
      </c>
      <c r="K78" s="12">
        <f>AVERAGEA(K4:K43,K44:K57,K59:K63,K67:K76)</f>
        <v>8.654411764705882</v>
      </c>
      <c r="L78" s="12">
        <f>AVERAGEA(L4:L43,L44:L57,L59,L62:L63,L66:L76)</f>
        <v>6.347761194029851</v>
      </c>
      <c r="M78" s="12">
        <f>AVERAGEA(M4:M43,M44:M57,M59,M62:M63,M67:M76)</f>
        <v>20.10454545454546</v>
      </c>
      <c r="N78" s="12">
        <f>SUM(B78:M78)</f>
        <v>1168.2170775246561</v>
      </c>
      <c r="O78" s="8">
        <f>AVERAGE(O44:O60,O10:O43,O6:O8,O4,O62:O64,O68:O76)</f>
        <v>81.0909090909091</v>
      </c>
    </row>
    <row r="79" spans="1:15" ht="18" customHeight="1">
      <c r="A79" s="17" t="s">
        <v>20</v>
      </c>
      <c r="B79" s="12">
        <f>MIN(B44:B60,B4:B43,B63:B64,B66,B68:B76)</f>
        <v>0</v>
      </c>
      <c r="C79" s="12">
        <f>MIN(C44:C64,C12:C43,C6:C10,C4,C66,C68:C76)</f>
        <v>24.9</v>
      </c>
      <c r="D79" s="12">
        <f>MIN(D44:D60,D13:D43,D6:D10,D4,D62:D64,D67:D76)</f>
        <v>4.5</v>
      </c>
      <c r="E79" s="12">
        <f>MIN(E44:E60,E12:E43,E6:E10,E4,E62:E64,E67:E76)</f>
        <v>48</v>
      </c>
      <c r="F79" s="12">
        <f>MIN(F44:F60,F6:F43,F4,F62:F64,F67:F76)</f>
        <v>70.9</v>
      </c>
      <c r="G79" s="12">
        <f>MIN(G44:G64,G4:G43,G67:G76)</f>
        <v>42</v>
      </c>
      <c r="H79" s="12">
        <f>MIN(H44:H64,H10:H43,H4:H8,H67:H76)</f>
        <v>22.6</v>
      </c>
      <c r="I79" s="12">
        <f>MIN(I44:I57,I4:I43,I59:I60,I63,I67:I76)</f>
        <v>0</v>
      </c>
      <c r="J79" s="12">
        <f>MIN(J44:J57,J4:J43,J59:J60,J63,J67:J76)</f>
        <v>0</v>
      </c>
      <c r="K79" s="12">
        <f>MIN(K44:K57,K4:K43,K59:K63,K67:K76)</f>
        <v>0</v>
      </c>
      <c r="L79" s="12">
        <f>MIN(L44:L57,L4:L43,L59,L62:L63,L66:L76,)</f>
        <v>0</v>
      </c>
      <c r="M79" s="12">
        <f>MIN(M44:M57,M4:M43,M59,M62:M63,M67:M76)</f>
        <v>0</v>
      </c>
      <c r="N79" s="12">
        <f>MIN(N44:N60,N12:N43,N6:N10,N4,N62:N64,N68:N76)</f>
        <v>730.7</v>
      </c>
      <c r="O79" s="8">
        <f>MIN(O44:O60,O10:O43,O6:O8,O4,O62:O64,O68:O76)</f>
        <v>40</v>
      </c>
    </row>
    <row r="80" spans="1:15" ht="18" customHeight="1">
      <c r="A80" s="19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19"/>
    </row>
    <row r="81" spans="1:15" ht="18" customHeight="1">
      <c r="A81" s="23" t="s">
        <v>21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1"/>
    </row>
    <row r="82" spans="1:15" ht="18" customHeight="1">
      <c r="A82" s="21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1"/>
    </row>
    <row r="83" spans="1:15" ht="18" customHeight="1">
      <c r="A83" s="21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1"/>
    </row>
    <row r="84" spans="1:15" ht="18" customHeight="1">
      <c r="A84" s="21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1"/>
    </row>
    <row r="85" spans="1:15" ht="18" customHeight="1">
      <c r="A85" s="21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1"/>
    </row>
    <row r="86" spans="1:15" ht="18" customHeight="1">
      <c r="A86" s="21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1"/>
    </row>
    <row r="87" spans="1:15" ht="18" customHeight="1">
      <c r="A87" s="21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1"/>
    </row>
    <row r="88" spans="1:15" ht="18" customHeight="1">
      <c r="A88" s="21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1"/>
    </row>
    <row r="89" spans="1:15" ht="18" customHeight="1">
      <c r="A89" s="21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1"/>
    </row>
    <row r="90" spans="1:15" ht="18" customHeight="1">
      <c r="A90" s="21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1"/>
    </row>
    <row r="91" spans="1:15" ht="18" customHeight="1">
      <c r="A91" s="21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1"/>
    </row>
    <row r="92" spans="1:15" ht="18" customHeight="1">
      <c r="A92" s="21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1"/>
    </row>
    <row r="93" spans="1:15" ht="18" customHeight="1">
      <c r="A93" s="21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1"/>
    </row>
    <row r="94" spans="1:15" ht="18" customHeight="1">
      <c r="A94" s="21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1"/>
    </row>
    <row r="95" spans="1:15" ht="18" customHeight="1">
      <c r="A95" s="21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1"/>
    </row>
    <row r="96" spans="1:15" ht="18" customHeight="1">
      <c r="A96" s="21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1"/>
    </row>
    <row r="97" spans="1:15" ht="18" customHeight="1">
      <c r="A97" s="21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1"/>
    </row>
    <row r="98" spans="1:15" ht="18" customHeight="1">
      <c r="A98" s="21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1"/>
    </row>
    <row r="99" spans="1:15" ht="18" customHeight="1">
      <c r="A99" s="21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1"/>
    </row>
    <row r="100" spans="1:15" ht="18" customHeight="1">
      <c r="A100" s="21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1"/>
    </row>
    <row r="101" spans="1:15" ht="18" customHeight="1">
      <c r="A101" s="21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1"/>
    </row>
    <row r="102" spans="1:15" ht="18" customHeight="1">
      <c r="A102" s="21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1"/>
    </row>
    <row r="103" spans="1:15" ht="18" customHeight="1">
      <c r="A103" s="21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1"/>
    </row>
    <row r="104" spans="1:15" ht="18" customHeight="1">
      <c r="A104" s="21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1"/>
    </row>
    <row r="105" spans="1:15" ht="18" customHeigh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1"/>
    </row>
    <row r="106" spans="1:15" ht="18" customHeight="1">
      <c r="A106" s="21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1"/>
    </row>
    <row r="107" spans="1:15" ht="18" customHeight="1">
      <c r="A107" s="21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1"/>
    </row>
    <row r="108" spans="1:15" ht="18" customHeight="1">
      <c r="A108" s="21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1"/>
    </row>
    <row r="109" spans="1:15" ht="18" customHeight="1">
      <c r="A109" s="21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1"/>
    </row>
    <row r="110" spans="1:15" ht="21" customHeight="1">
      <c r="A110" s="21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1"/>
    </row>
    <row r="111" spans="1:15" ht="18.75">
      <c r="A111" s="21"/>
      <c r="B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9"/>
      <c r="O111" s="9"/>
    </row>
    <row r="114" ht="18.75">
      <c r="O114" s="18"/>
    </row>
    <row r="115" spans="1:15" ht="18.75">
      <c r="A115" s="18"/>
      <c r="O115" s="18"/>
    </row>
    <row r="116" spans="1:15" ht="18.75">
      <c r="A116" s="18"/>
      <c r="O116" s="18"/>
    </row>
    <row r="117" spans="1:15" ht="18.75">
      <c r="A117" s="18"/>
      <c r="O117" s="18"/>
    </row>
    <row r="118" spans="1:15" ht="18.75">
      <c r="A118" s="18"/>
      <c r="O118" s="18"/>
    </row>
    <row r="119" spans="1:15" ht="18.75">
      <c r="A119" s="18"/>
      <c r="O119" s="18"/>
    </row>
    <row r="120" spans="1:15" ht="18.75">
      <c r="A120" s="18"/>
      <c r="O120" s="18"/>
    </row>
    <row r="121" spans="1:15" ht="18.75">
      <c r="A121" s="18"/>
      <c r="O121" s="18"/>
    </row>
    <row r="122" spans="1:15" ht="18.75">
      <c r="A122" s="18"/>
      <c r="O122" s="18"/>
    </row>
    <row r="123" spans="1:15" ht="18.75">
      <c r="A123" s="18"/>
      <c r="O123" s="18"/>
    </row>
    <row r="124" spans="1:15" ht="18.75">
      <c r="A124" s="18"/>
      <c r="O124" s="18"/>
    </row>
    <row r="125" spans="1:15" ht="18.75">
      <c r="A125" s="18"/>
      <c r="O125" s="18"/>
    </row>
    <row r="126" spans="1:15" ht="18.75">
      <c r="A126" s="18"/>
      <c r="O126" s="18"/>
    </row>
    <row r="127" spans="1:15" ht="18.75">
      <c r="A127" s="18"/>
      <c r="O127" s="18"/>
    </row>
    <row r="128" spans="1:15" ht="18.75">
      <c r="A128" s="18"/>
      <c r="O128" s="18"/>
    </row>
    <row r="129" spans="1:15" ht="18.75">
      <c r="A129" s="18"/>
      <c r="O129" s="18"/>
    </row>
    <row r="130" spans="1:15" ht="18.75">
      <c r="A130" s="18"/>
      <c r="O130" s="18"/>
    </row>
    <row r="131" spans="1:15" ht="18.75">
      <c r="A131" s="18"/>
      <c r="O131" s="18"/>
    </row>
    <row r="132" spans="1:15" ht="18.75">
      <c r="A132" s="18"/>
      <c r="O132" s="18"/>
    </row>
    <row r="133" spans="1:15" ht="18.75">
      <c r="A133" s="18"/>
      <c r="O133" s="18"/>
    </row>
    <row r="134" spans="1:15" ht="18.75">
      <c r="A134" s="18"/>
      <c r="O134" s="18"/>
    </row>
    <row r="135" spans="1:15" ht="18.75">
      <c r="A135" s="18"/>
      <c r="O135" s="18"/>
    </row>
    <row r="136" spans="1:15" ht="18.75">
      <c r="A136" s="18"/>
      <c r="O136" s="18"/>
    </row>
    <row r="137" spans="1:15" ht="18.75">
      <c r="A137" s="18"/>
      <c r="O137" s="18"/>
    </row>
    <row r="138" spans="1:15" ht="18.75">
      <c r="A138" s="18"/>
      <c r="O138" s="18"/>
    </row>
    <row r="139" spans="1:15" ht="18.75">
      <c r="A139" s="18"/>
      <c r="O139" s="18"/>
    </row>
    <row r="140" spans="1:15" ht="18.75">
      <c r="A140" s="18"/>
      <c r="O140" s="18"/>
    </row>
    <row r="141" spans="1:15" ht="18.75">
      <c r="A141" s="18"/>
      <c r="O141" s="18"/>
    </row>
    <row r="142" spans="1:15" ht="18.75">
      <c r="A142" s="18"/>
      <c r="O142" s="18"/>
    </row>
    <row r="143" spans="1:15" ht="18.75">
      <c r="A143" s="18"/>
      <c r="O143" s="18"/>
    </row>
    <row r="144" spans="1:15" ht="18.75">
      <c r="A144" s="18"/>
      <c r="O144" s="18"/>
    </row>
    <row r="145" spans="1:15" ht="18.75">
      <c r="A145" s="18"/>
      <c r="O145" s="18"/>
    </row>
    <row r="146" spans="1:15" ht="18.75">
      <c r="A146" s="18"/>
      <c r="O146" s="18"/>
    </row>
    <row r="147" spans="1:15" ht="18.75">
      <c r="A147" s="18"/>
      <c r="O147" s="18"/>
    </row>
    <row r="148" spans="1:15" ht="18.75">
      <c r="A148" s="18"/>
      <c r="O148" s="18"/>
    </row>
    <row r="149" spans="1:15" ht="18.75">
      <c r="A149" s="18"/>
      <c r="O149" s="18"/>
    </row>
    <row r="150" spans="1:15" ht="18.75">
      <c r="A150" s="18"/>
      <c r="O150" s="18"/>
    </row>
    <row r="151" spans="1:15" ht="18.75">
      <c r="A151" s="18"/>
      <c r="O151" s="18"/>
    </row>
    <row r="152" spans="1:15" ht="18.75">
      <c r="A152" s="18"/>
      <c r="O152" s="18"/>
    </row>
    <row r="153" spans="1:15" ht="18.75">
      <c r="A153" s="18"/>
      <c r="O153" s="18"/>
    </row>
    <row r="154" spans="1:15" ht="18.75">
      <c r="A154" s="18"/>
      <c r="O154" s="18"/>
    </row>
    <row r="155" spans="1:15" ht="18.75">
      <c r="A155" s="18"/>
      <c r="O155" s="18"/>
    </row>
    <row r="156" spans="1:15" ht="18.75">
      <c r="A156" s="18"/>
      <c r="O156" s="18"/>
    </row>
    <row r="157" spans="1:15" ht="18.75">
      <c r="A157" s="18"/>
      <c r="O157" s="18"/>
    </row>
    <row r="158" spans="1:15" ht="18.75">
      <c r="A158" s="18"/>
      <c r="O158" s="18"/>
    </row>
    <row r="159" spans="1:15" ht="18.75">
      <c r="A159" s="18"/>
      <c r="O159" s="18"/>
    </row>
    <row r="160" spans="1:15" ht="18.75">
      <c r="A160" s="18"/>
      <c r="O160" s="18"/>
    </row>
    <row r="161" spans="1:15" ht="18.75">
      <c r="A161" s="18"/>
      <c r="O161" s="18"/>
    </row>
    <row r="162" spans="1:15" ht="18.75">
      <c r="A162" s="18"/>
      <c r="O162" s="18"/>
    </row>
    <row r="163" spans="1:15" ht="18.75">
      <c r="A163" s="18"/>
      <c r="O163" s="18"/>
    </row>
    <row r="164" spans="1:15" ht="18.75">
      <c r="A164" s="18"/>
      <c r="O164" s="18"/>
    </row>
    <row r="165" spans="1:15" ht="18.75">
      <c r="A165" s="18"/>
      <c r="O165" s="18"/>
    </row>
    <row r="166" spans="1:15" ht="18.75">
      <c r="A166" s="18"/>
      <c r="O166" s="18"/>
    </row>
    <row r="167" spans="1:15" ht="18.75">
      <c r="A167" s="18"/>
      <c r="O167" s="18"/>
    </row>
    <row r="168" spans="1:15" ht="18.75">
      <c r="A168" s="18"/>
      <c r="O168" s="18"/>
    </row>
    <row r="169" spans="1:15" ht="18.75">
      <c r="A169" s="18"/>
      <c r="O169" s="18"/>
    </row>
    <row r="170" spans="1:15" ht="18.75">
      <c r="A170" s="18"/>
      <c r="O170" s="18"/>
    </row>
    <row r="171" spans="1:15" ht="18.75">
      <c r="A171" s="18"/>
      <c r="O171" s="18"/>
    </row>
    <row r="172" spans="1:15" ht="18.75">
      <c r="A172" s="18"/>
      <c r="O172" s="18"/>
    </row>
    <row r="173" spans="1:15" ht="18.75">
      <c r="A173" s="18"/>
      <c r="O173" s="18"/>
    </row>
    <row r="174" spans="1:15" ht="18.75">
      <c r="A174" s="18"/>
      <c r="O174" s="18"/>
    </row>
    <row r="175" spans="1:15" ht="18.75">
      <c r="A175" s="18"/>
      <c r="O175" s="18"/>
    </row>
    <row r="176" spans="1:15" ht="18.75">
      <c r="A176" s="18"/>
      <c r="O176" s="18"/>
    </row>
    <row r="177" spans="1:15" ht="18.75">
      <c r="A177" s="18"/>
      <c r="O177" s="18"/>
    </row>
    <row r="178" spans="1:15" ht="18.75">
      <c r="A178" s="18"/>
      <c r="O178" s="18"/>
    </row>
    <row r="179" spans="1:15" ht="18.75">
      <c r="A179" s="18"/>
      <c r="O179" s="18"/>
    </row>
    <row r="180" spans="1:15" ht="18.75">
      <c r="A180" s="18"/>
      <c r="O180" s="18"/>
    </row>
    <row r="181" spans="1:15" ht="18.75">
      <c r="A181" s="18"/>
      <c r="O181" s="18"/>
    </row>
    <row r="182" spans="1:15" ht="18.75">
      <c r="A182" s="18"/>
      <c r="O182" s="18"/>
    </row>
    <row r="183" spans="1:15" ht="18.75">
      <c r="A183" s="18"/>
      <c r="O183" s="18"/>
    </row>
    <row r="184" spans="1:15" ht="18.75">
      <c r="A184" s="18"/>
      <c r="O184" s="18"/>
    </row>
    <row r="185" spans="1:15" ht="18.75">
      <c r="A185" s="18"/>
      <c r="O185" s="18"/>
    </row>
    <row r="186" spans="1:15" ht="18.75">
      <c r="A186" s="18"/>
      <c r="O186" s="18"/>
    </row>
    <row r="187" spans="1:15" ht="18.75">
      <c r="A187" s="18"/>
      <c r="O187" s="18"/>
    </row>
    <row r="188" spans="1:15" ht="18.75">
      <c r="A188" s="18"/>
      <c r="O188" s="18"/>
    </row>
    <row r="189" spans="1:15" ht="18.75">
      <c r="A189" s="18"/>
      <c r="O189" s="18"/>
    </row>
    <row r="190" spans="1:15" ht="18.75">
      <c r="A190" s="18"/>
      <c r="O190" s="18"/>
    </row>
    <row r="191" spans="1:15" ht="18.75">
      <c r="A191" s="18"/>
      <c r="O191" s="18"/>
    </row>
    <row r="192" spans="1:15" ht="18.75">
      <c r="A192" s="18"/>
      <c r="O192" s="18"/>
    </row>
    <row r="193" spans="1:15" ht="18.75">
      <c r="A193" s="18"/>
      <c r="O193" s="18"/>
    </row>
    <row r="194" spans="1:15" ht="18.75">
      <c r="A194" s="18"/>
      <c r="O194" s="18"/>
    </row>
    <row r="195" spans="1:15" ht="18.75">
      <c r="A195" s="18"/>
      <c r="O195" s="18"/>
    </row>
    <row r="196" spans="1:15" ht="18.75">
      <c r="A196" s="18"/>
      <c r="O196" s="18"/>
    </row>
    <row r="197" spans="1:15" ht="18.75">
      <c r="A197" s="18"/>
      <c r="O197" s="18"/>
    </row>
    <row r="198" spans="1:15" ht="18.75">
      <c r="A198" s="18"/>
      <c r="O198" s="18"/>
    </row>
    <row r="199" spans="1:15" ht="18.75">
      <c r="A199" s="18"/>
      <c r="O199" s="18"/>
    </row>
    <row r="200" spans="1:15" ht="18.75">
      <c r="A200" s="18"/>
      <c r="O200" s="18"/>
    </row>
    <row r="201" spans="1:15" ht="18.75">
      <c r="A201" s="18"/>
      <c r="O201" s="18"/>
    </row>
    <row r="202" spans="1:15" ht="18.75">
      <c r="A202" s="18"/>
      <c r="O202" s="18"/>
    </row>
    <row r="203" spans="1:15" ht="18.75">
      <c r="A203" s="18"/>
      <c r="O203" s="18"/>
    </row>
    <row r="204" spans="1:15" ht="18.75">
      <c r="A204" s="18"/>
      <c r="O204" s="18"/>
    </row>
    <row r="205" spans="1:15" ht="18.75">
      <c r="A205" s="18"/>
      <c r="O205" s="18"/>
    </row>
    <row r="206" spans="1:15" ht="18.75">
      <c r="A206" s="18"/>
      <c r="O206" s="18"/>
    </row>
    <row r="207" spans="1:15" ht="18.75">
      <c r="A207" s="18"/>
      <c r="O207" s="18"/>
    </row>
    <row r="208" spans="1:15" ht="18.75">
      <c r="A208" s="18"/>
      <c r="O208" s="18"/>
    </row>
    <row r="209" spans="1:15" ht="18.75">
      <c r="A209" s="18"/>
      <c r="O209" s="18"/>
    </row>
    <row r="210" spans="1:15" ht="18.75">
      <c r="A210" s="18"/>
      <c r="O210" s="18"/>
    </row>
    <row r="211" spans="1:15" ht="18.75">
      <c r="A211" s="18"/>
      <c r="O211" s="18"/>
    </row>
    <row r="212" spans="1:15" ht="18.75">
      <c r="A212" s="18"/>
      <c r="O212" s="18"/>
    </row>
    <row r="213" ht="18.75">
      <c r="A213" s="18"/>
    </row>
  </sheetData>
  <sheetProtection/>
  <mergeCells count="2">
    <mergeCell ref="A1:O1"/>
    <mergeCell ref="A2:O2"/>
  </mergeCells>
  <printOptions/>
  <pageMargins left="0.9448818897637796" right="0.15748031496062992" top="0.5905511811023623" bottom="0.3937007874015748" header="0.5118110236220472" footer="0.511811023622047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Noom</cp:lastModifiedBy>
  <cp:lastPrinted>2008-02-12T07:42:03Z</cp:lastPrinted>
  <dcterms:created xsi:type="dcterms:W3CDTF">1999-03-18T07:24:53Z</dcterms:created>
  <dcterms:modified xsi:type="dcterms:W3CDTF">2024-04-19T07:00:07Z</dcterms:modified>
  <cp:category/>
  <cp:version/>
  <cp:contentType/>
  <cp:contentStatus/>
</cp:coreProperties>
</file>