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ขื่อนกิ่วลม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<sst xmlns="http://schemas.openxmlformats.org/spreadsheetml/2006/main" count="39" uniqueCount="24">
  <si>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</si>
  <si>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</si>
  <si>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</si>
  <si>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</si>
  <si>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</si>
  <si>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</si>
  <si>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</si>
  <si>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</si>
  <si>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</si>
  <si>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</si>
  <si>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</si>
  <si>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</si>
  <si>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</si>
  <si>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</si>
  <si>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</si>
  <si>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</si>
  <si>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</si>
  <si>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</si>
  <si>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</si>
  <si>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</si>
  <si>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</si>
  <si>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</si>
  <si>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</si>
  <si>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เม.ย.63 - 28 ก.พ.64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</si>
</sst>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0" fontId="4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3575"/>
          <c:y val="-0.004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8025"/>
          <c:w val="0.874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เขื่อนกิ่วลม'!$B$5:$B$33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'std. - เขื่อนกิ่วลม'!$C$5:$C$33</c:f>
              <c:numCache>
                <c:ptCount val="29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</c:v>
                </c:pt>
                <c:pt idx="26">
                  <c:v>1383.7</c:v>
                </c:pt>
                <c:pt idx="27">
                  <c:v>997.1</c:v>
                </c:pt>
                <c:pt idx="28">
                  <c:v>106.7</c:v>
                </c:pt>
              </c:numCache>
            </c:numRef>
          </c:val>
        </c:ser>
        <c:gapWidth val="100"/>
        <c:axId val="48407418"/>
        <c:axId val="33013579"/>
      </c:barChart>
      <c:lineChart>
        <c:grouping val="standard"/>
        <c:varyColors val="0"/>
        <c:ser>
          <c:idx val="1"/>
          <c:order val="1"/>
          <c:tx>
            <c:v>ค่าเฉลี่ย  (2535 - 2562 )อยู่ระหว่างค่า+- SD 19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เขื่อนกิ่วลม'!$F$5:$F$32</c:f>
              <c:numCache>
                <c:ptCount val="28"/>
                <c:pt idx="0">
                  <c:v>933.2992897326286</c:v>
                </c:pt>
                <c:pt idx="1">
                  <c:v>933.2992897326286</c:v>
                </c:pt>
                <c:pt idx="2">
                  <c:v>933.2992897326286</c:v>
                </c:pt>
                <c:pt idx="3">
                  <c:v>933.2992897326286</c:v>
                </c:pt>
                <c:pt idx="4">
                  <c:v>933.2992897326286</c:v>
                </c:pt>
                <c:pt idx="5">
                  <c:v>933.2992897326286</c:v>
                </c:pt>
                <c:pt idx="6">
                  <c:v>933.2992897326286</c:v>
                </c:pt>
                <c:pt idx="7">
                  <c:v>933.2992897326286</c:v>
                </c:pt>
                <c:pt idx="8">
                  <c:v>933.2992897326286</c:v>
                </c:pt>
                <c:pt idx="9">
                  <c:v>933.2992897326286</c:v>
                </c:pt>
                <c:pt idx="10">
                  <c:v>933.2992897326286</c:v>
                </c:pt>
                <c:pt idx="11">
                  <c:v>933.2992897326286</c:v>
                </c:pt>
                <c:pt idx="12">
                  <c:v>933.2992897326286</c:v>
                </c:pt>
                <c:pt idx="13">
                  <c:v>933.2992897326286</c:v>
                </c:pt>
                <c:pt idx="14">
                  <c:v>933.2992897326286</c:v>
                </c:pt>
                <c:pt idx="15">
                  <c:v>933.2992897326286</c:v>
                </c:pt>
                <c:pt idx="16">
                  <c:v>933.2992897326286</c:v>
                </c:pt>
                <c:pt idx="17">
                  <c:v>933.2992897326286</c:v>
                </c:pt>
                <c:pt idx="18">
                  <c:v>933.2992897326286</c:v>
                </c:pt>
                <c:pt idx="19">
                  <c:v>933.2992897326286</c:v>
                </c:pt>
                <c:pt idx="20">
                  <c:v>933.2992897326286</c:v>
                </c:pt>
                <c:pt idx="21">
                  <c:v>933.2992897326286</c:v>
                </c:pt>
                <c:pt idx="22">
                  <c:v>933.2992897326286</c:v>
                </c:pt>
                <c:pt idx="23">
                  <c:v>933.2992897326286</c:v>
                </c:pt>
                <c:pt idx="24">
                  <c:v>933.2992897326286</c:v>
                </c:pt>
                <c:pt idx="25">
                  <c:v>933.2992897326286</c:v>
                </c:pt>
                <c:pt idx="26">
                  <c:v>933.2992897326286</c:v>
                </c:pt>
                <c:pt idx="27">
                  <c:v>933.2992897326286</c:v>
                </c:pt>
              </c:numCache>
            </c:numRef>
          </c:cat>
          <c:val>
            <c:numRef>
              <c:f>'std. - เขื่อนกิ่วลม'!$E$5:$E$32</c:f>
              <c:numCache>
                <c:ptCount val="28"/>
                <c:pt idx="0">
                  <c:v>1192.0282142857143</c:v>
                </c:pt>
                <c:pt idx="1">
                  <c:v>1192.0282142857143</c:v>
                </c:pt>
                <c:pt idx="2">
                  <c:v>1192.0282142857143</c:v>
                </c:pt>
                <c:pt idx="3">
                  <c:v>1192.0282142857143</c:v>
                </c:pt>
                <c:pt idx="4">
                  <c:v>1192.0282142857143</c:v>
                </c:pt>
                <c:pt idx="5">
                  <c:v>1192.0282142857143</c:v>
                </c:pt>
                <c:pt idx="6">
                  <c:v>1192.0282142857143</c:v>
                </c:pt>
                <c:pt idx="7">
                  <c:v>1192.0282142857143</c:v>
                </c:pt>
                <c:pt idx="8">
                  <c:v>1192.0282142857143</c:v>
                </c:pt>
                <c:pt idx="9">
                  <c:v>1192.0282142857143</c:v>
                </c:pt>
                <c:pt idx="10">
                  <c:v>1192.0282142857143</c:v>
                </c:pt>
                <c:pt idx="11">
                  <c:v>1192.0282142857143</c:v>
                </c:pt>
                <c:pt idx="12">
                  <c:v>1192.0282142857143</c:v>
                </c:pt>
                <c:pt idx="13">
                  <c:v>1192.0282142857143</c:v>
                </c:pt>
                <c:pt idx="14">
                  <c:v>1192.0282142857143</c:v>
                </c:pt>
                <c:pt idx="15">
                  <c:v>1192.0282142857143</c:v>
                </c:pt>
                <c:pt idx="16">
                  <c:v>1192.0282142857143</c:v>
                </c:pt>
                <c:pt idx="17">
                  <c:v>1192.0282142857143</c:v>
                </c:pt>
                <c:pt idx="18">
                  <c:v>1192.0282142857143</c:v>
                </c:pt>
                <c:pt idx="19">
                  <c:v>1192.0282142857143</c:v>
                </c:pt>
                <c:pt idx="20">
                  <c:v>1192.0282142857143</c:v>
                </c:pt>
                <c:pt idx="21">
                  <c:v>1192.0282142857143</c:v>
                </c:pt>
                <c:pt idx="22">
                  <c:v>1192.0282142857143</c:v>
                </c:pt>
                <c:pt idx="23">
                  <c:v>1192.0282142857143</c:v>
                </c:pt>
                <c:pt idx="24">
                  <c:v>1192.0282142857143</c:v>
                </c:pt>
                <c:pt idx="25">
                  <c:v>1192.0282142857143</c:v>
                </c:pt>
                <c:pt idx="26">
                  <c:v>1192.0282142857143</c:v>
                </c:pt>
                <c:pt idx="27">
                  <c:v>1192.0282142857143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เขื่อนกิ่วลม'!$F$5:$F$32</c:f>
              <c:numCache>
                <c:ptCount val="28"/>
                <c:pt idx="0">
                  <c:v>933.2992897326286</c:v>
                </c:pt>
                <c:pt idx="1">
                  <c:v>933.2992897326286</c:v>
                </c:pt>
                <c:pt idx="2">
                  <c:v>933.2992897326286</c:v>
                </c:pt>
                <c:pt idx="3">
                  <c:v>933.2992897326286</c:v>
                </c:pt>
                <c:pt idx="4">
                  <c:v>933.2992897326286</c:v>
                </c:pt>
                <c:pt idx="5">
                  <c:v>933.2992897326286</c:v>
                </c:pt>
                <c:pt idx="6">
                  <c:v>933.2992897326286</c:v>
                </c:pt>
                <c:pt idx="7">
                  <c:v>933.2992897326286</c:v>
                </c:pt>
                <c:pt idx="8">
                  <c:v>933.2992897326286</c:v>
                </c:pt>
                <c:pt idx="9">
                  <c:v>933.2992897326286</c:v>
                </c:pt>
                <c:pt idx="10">
                  <c:v>933.2992897326286</c:v>
                </c:pt>
                <c:pt idx="11">
                  <c:v>933.2992897326286</c:v>
                </c:pt>
                <c:pt idx="12">
                  <c:v>933.2992897326286</c:v>
                </c:pt>
                <c:pt idx="13">
                  <c:v>933.2992897326286</c:v>
                </c:pt>
                <c:pt idx="14">
                  <c:v>933.2992897326286</c:v>
                </c:pt>
                <c:pt idx="15">
                  <c:v>933.2992897326286</c:v>
                </c:pt>
                <c:pt idx="16">
                  <c:v>933.2992897326286</c:v>
                </c:pt>
                <c:pt idx="17">
                  <c:v>933.2992897326286</c:v>
                </c:pt>
                <c:pt idx="18">
                  <c:v>933.2992897326286</c:v>
                </c:pt>
                <c:pt idx="19">
                  <c:v>933.2992897326286</c:v>
                </c:pt>
                <c:pt idx="20">
                  <c:v>933.2992897326286</c:v>
                </c:pt>
                <c:pt idx="21">
                  <c:v>933.2992897326286</c:v>
                </c:pt>
                <c:pt idx="22">
                  <c:v>933.2992897326286</c:v>
                </c:pt>
                <c:pt idx="23">
                  <c:v>933.2992897326286</c:v>
                </c:pt>
                <c:pt idx="24">
                  <c:v>933.2992897326286</c:v>
                </c:pt>
                <c:pt idx="25">
                  <c:v>933.2992897326286</c:v>
                </c:pt>
                <c:pt idx="26">
                  <c:v>933.2992897326286</c:v>
                </c:pt>
                <c:pt idx="27">
                  <c:v>933.2992897326286</c:v>
                </c:pt>
              </c:numCache>
            </c:numRef>
          </c:cat>
          <c:val>
            <c:numRef>
              <c:f>'std. - เขื่อนกิ่วลม'!$H$5:$H$32</c:f>
              <c:numCache>
                <c:ptCount val="28"/>
                <c:pt idx="0">
                  <c:v>1450.7571388388</c:v>
                </c:pt>
                <c:pt idx="1">
                  <c:v>1450.7571388388</c:v>
                </c:pt>
                <c:pt idx="2">
                  <c:v>1450.7571388388</c:v>
                </c:pt>
                <c:pt idx="3">
                  <c:v>1450.7571388388</c:v>
                </c:pt>
                <c:pt idx="4">
                  <c:v>1450.7571388388</c:v>
                </c:pt>
                <c:pt idx="5">
                  <c:v>1450.7571388388</c:v>
                </c:pt>
                <c:pt idx="6">
                  <c:v>1450.7571388388</c:v>
                </c:pt>
                <c:pt idx="7">
                  <c:v>1450.7571388388</c:v>
                </c:pt>
                <c:pt idx="8">
                  <c:v>1450.7571388388</c:v>
                </c:pt>
                <c:pt idx="9">
                  <c:v>1450.7571388388</c:v>
                </c:pt>
                <c:pt idx="10">
                  <c:v>1450.7571388388</c:v>
                </c:pt>
                <c:pt idx="11">
                  <c:v>1450.7571388388</c:v>
                </c:pt>
                <c:pt idx="12">
                  <c:v>1450.7571388388</c:v>
                </c:pt>
                <c:pt idx="13">
                  <c:v>1450.7571388388</c:v>
                </c:pt>
                <c:pt idx="14">
                  <c:v>1450.7571388388</c:v>
                </c:pt>
                <c:pt idx="15">
                  <c:v>1450.7571388388</c:v>
                </c:pt>
                <c:pt idx="16">
                  <c:v>1450.7571388388</c:v>
                </c:pt>
                <c:pt idx="17">
                  <c:v>1450.7571388388</c:v>
                </c:pt>
                <c:pt idx="18">
                  <c:v>1450.7571388388</c:v>
                </c:pt>
                <c:pt idx="19">
                  <c:v>1450.7571388388</c:v>
                </c:pt>
                <c:pt idx="20">
                  <c:v>1450.7571388388</c:v>
                </c:pt>
                <c:pt idx="21">
                  <c:v>1450.7571388388</c:v>
                </c:pt>
                <c:pt idx="22">
                  <c:v>1450.7571388388</c:v>
                </c:pt>
                <c:pt idx="23">
                  <c:v>1450.7571388388</c:v>
                </c:pt>
                <c:pt idx="24">
                  <c:v>1450.7571388388</c:v>
                </c:pt>
                <c:pt idx="25">
                  <c:v>1450.7571388388</c:v>
                </c:pt>
                <c:pt idx="26">
                  <c:v>1450.7571388388</c:v>
                </c:pt>
                <c:pt idx="27">
                  <c:v>1450.7571388388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เขื่อนกิ่วลม'!$F$5:$F$32</c:f>
              <c:numCache>
                <c:ptCount val="28"/>
                <c:pt idx="0">
                  <c:v>933.2992897326286</c:v>
                </c:pt>
                <c:pt idx="1">
                  <c:v>933.2992897326286</c:v>
                </c:pt>
                <c:pt idx="2">
                  <c:v>933.2992897326286</c:v>
                </c:pt>
                <c:pt idx="3">
                  <c:v>933.2992897326286</c:v>
                </c:pt>
                <c:pt idx="4">
                  <c:v>933.2992897326286</c:v>
                </c:pt>
                <c:pt idx="5">
                  <c:v>933.2992897326286</c:v>
                </c:pt>
                <c:pt idx="6">
                  <c:v>933.2992897326286</c:v>
                </c:pt>
                <c:pt idx="7">
                  <c:v>933.2992897326286</c:v>
                </c:pt>
                <c:pt idx="8">
                  <c:v>933.2992897326286</c:v>
                </c:pt>
                <c:pt idx="9">
                  <c:v>933.2992897326286</c:v>
                </c:pt>
                <c:pt idx="10">
                  <c:v>933.2992897326286</c:v>
                </c:pt>
                <c:pt idx="11">
                  <c:v>933.2992897326286</c:v>
                </c:pt>
                <c:pt idx="12">
                  <c:v>933.2992897326286</c:v>
                </c:pt>
                <c:pt idx="13">
                  <c:v>933.2992897326286</c:v>
                </c:pt>
                <c:pt idx="14">
                  <c:v>933.2992897326286</c:v>
                </c:pt>
                <c:pt idx="15">
                  <c:v>933.2992897326286</c:v>
                </c:pt>
                <c:pt idx="16">
                  <c:v>933.2992897326286</c:v>
                </c:pt>
                <c:pt idx="17">
                  <c:v>933.2992897326286</c:v>
                </c:pt>
                <c:pt idx="18">
                  <c:v>933.2992897326286</c:v>
                </c:pt>
                <c:pt idx="19">
                  <c:v>933.2992897326286</c:v>
                </c:pt>
                <c:pt idx="20">
                  <c:v>933.2992897326286</c:v>
                </c:pt>
                <c:pt idx="21">
                  <c:v>933.2992897326286</c:v>
                </c:pt>
                <c:pt idx="22">
                  <c:v>933.2992897326286</c:v>
                </c:pt>
                <c:pt idx="23">
                  <c:v>933.2992897326286</c:v>
                </c:pt>
                <c:pt idx="24">
                  <c:v>933.2992897326286</c:v>
                </c:pt>
                <c:pt idx="25">
                  <c:v>933.2992897326286</c:v>
                </c:pt>
                <c:pt idx="26">
                  <c:v>933.2992897326286</c:v>
                </c:pt>
                <c:pt idx="27">
                  <c:v>933.2992897326286</c:v>
                </c:pt>
              </c:numCache>
            </c:numRef>
          </c:cat>
          <c:val>
            <c:numRef>
              <c:f>'std. - เขื่อนกิ่วลม'!$F$5:$F$32</c:f>
              <c:numCache>
                <c:ptCount val="28"/>
                <c:pt idx="0">
                  <c:v>933.2992897326286</c:v>
                </c:pt>
                <c:pt idx="1">
                  <c:v>933.2992897326286</c:v>
                </c:pt>
                <c:pt idx="2">
                  <c:v>933.2992897326286</c:v>
                </c:pt>
                <c:pt idx="3">
                  <c:v>933.2992897326286</c:v>
                </c:pt>
                <c:pt idx="4">
                  <c:v>933.2992897326286</c:v>
                </c:pt>
                <c:pt idx="5">
                  <c:v>933.2992897326286</c:v>
                </c:pt>
                <c:pt idx="6">
                  <c:v>933.2992897326286</c:v>
                </c:pt>
                <c:pt idx="7">
                  <c:v>933.2992897326286</c:v>
                </c:pt>
                <c:pt idx="8">
                  <c:v>933.2992897326286</c:v>
                </c:pt>
                <c:pt idx="9">
                  <c:v>933.2992897326286</c:v>
                </c:pt>
                <c:pt idx="10">
                  <c:v>933.2992897326286</c:v>
                </c:pt>
                <c:pt idx="11">
                  <c:v>933.2992897326286</c:v>
                </c:pt>
                <c:pt idx="12">
                  <c:v>933.2992897326286</c:v>
                </c:pt>
                <c:pt idx="13">
                  <c:v>933.2992897326286</c:v>
                </c:pt>
                <c:pt idx="14">
                  <c:v>933.2992897326286</c:v>
                </c:pt>
                <c:pt idx="15">
                  <c:v>933.2992897326286</c:v>
                </c:pt>
                <c:pt idx="16">
                  <c:v>933.2992897326286</c:v>
                </c:pt>
                <c:pt idx="17">
                  <c:v>933.2992897326286</c:v>
                </c:pt>
                <c:pt idx="18">
                  <c:v>933.2992897326286</c:v>
                </c:pt>
                <c:pt idx="19">
                  <c:v>933.2992897326286</c:v>
                </c:pt>
                <c:pt idx="20">
                  <c:v>933.2992897326286</c:v>
                </c:pt>
                <c:pt idx="21">
                  <c:v>933.2992897326286</c:v>
                </c:pt>
                <c:pt idx="22">
                  <c:v>933.2992897326286</c:v>
                </c:pt>
                <c:pt idx="23">
                  <c:v>933.2992897326286</c:v>
                </c:pt>
                <c:pt idx="24">
                  <c:v>933.2992897326286</c:v>
                </c:pt>
                <c:pt idx="25">
                  <c:v>933.2992897326286</c:v>
                </c:pt>
                <c:pt idx="26">
                  <c:v>933.2992897326286</c:v>
                </c:pt>
                <c:pt idx="27">
                  <c:v>933.2992897326286</c:v>
                </c:pt>
              </c:numCache>
            </c:numRef>
          </c:val>
          <c:smooth val="0"/>
        </c:ser>
        <c:axId val="48407418"/>
        <c:axId val="33013579"/>
      </c:lineChart>
      <c:catAx>
        <c:axId val="4840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3013579"/>
        <c:crossesAt val="0"/>
        <c:auto val="1"/>
        <c:lblOffset val="100"/>
        <c:tickLblSkip val="1"/>
        <c:noMultiLvlLbl val="0"/>
      </c:catAx>
      <c:valAx>
        <c:axId val="3301357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40741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95"/>
          <c:w val="0.8202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37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7625"/>
          <c:w val="0.86925"/>
          <c:h val="0.733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เขื่อนกิ่วลม'!$B$5:$B$32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'std. - เขื่อนกิ่วลม'!$C$5:$C$32</c:f>
              <c:numCache>
                <c:ptCount val="28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</c:v>
                </c:pt>
                <c:pt idx="26">
                  <c:v>1383.7</c:v>
                </c:pt>
                <c:pt idx="27">
                  <c:v>997.1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(2535 - 2562 )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เขื่อนกิ่วลม'!$B$5:$B$32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'std. - เขื่อนกิ่วลม'!$E$5:$E$32</c:f>
              <c:numCache>
                <c:ptCount val="28"/>
                <c:pt idx="0">
                  <c:v>1192.0282142857143</c:v>
                </c:pt>
                <c:pt idx="1">
                  <c:v>1192.0282142857143</c:v>
                </c:pt>
                <c:pt idx="2">
                  <c:v>1192.0282142857143</c:v>
                </c:pt>
                <c:pt idx="3">
                  <c:v>1192.0282142857143</c:v>
                </c:pt>
                <c:pt idx="4">
                  <c:v>1192.0282142857143</c:v>
                </c:pt>
                <c:pt idx="5">
                  <c:v>1192.0282142857143</c:v>
                </c:pt>
                <c:pt idx="6">
                  <c:v>1192.0282142857143</c:v>
                </c:pt>
                <c:pt idx="7">
                  <c:v>1192.0282142857143</c:v>
                </c:pt>
                <c:pt idx="8">
                  <c:v>1192.0282142857143</c:v>
                </c:pt>
                <c:pt idx="9">
                  <c:v>1192.0282142857143</c:v>
                </c:pt>
                <c:pt idx="10">
                  <c:v>1192.0282142857143</c:v>
                </c:pt>
                <c:pt idx="11">
                  <c:v>1192.0282142857143</c:v>
                </c:pt>
                <c:pt idx="12">
                  <c:v>1192.0282142857143</c:v>
                </c:pt>
                <c:pt idx="13">
                  <c:v>1192.0282142857143</c:v>
                </c:pt>
                <c:pt idx="14">
                  <c:v>1192.0282142857143</c:v>
                </c:pt>
                <c:pt idx="15">
                  <c:v>1192.0282142857143</c:v>
                </c:pt>
                <c:pt idx="16">
                  <c:v>1192.0282142857143</c:v>
                </c:pt>
                <c:pt idx="17">
                  <c:v>1192.0282142857143</c:v>
                </c:pt>
                <c:pt idx="18">
                  <c:v>1192.0282142857143</c:v>
                </c:pt>
                <c:pt idx="19">
                  <c:v>1192.0282142857143</c:v>
                </c:pt>
                <c:pt idx="20">
                  <c:v>1192.0282142857143</c:v>
                </c:pt>
                <c:pt idx="21">
                  <c:v>1192.0282142857143</c:v>
                </c:pt>
                <c:pt idx="22">
                  <c:v>1192.0282142857143</c:v>
                </c:pt>
                <c:pt idx="23">
                  <c:v>1192.0282142857143</c:v>
                </c:pt>
                <c:pt idx="24">
                  <c:v>1192.0282142857143</c:v>
                </c:pt>
                <c:pt idx="25">
                  <c:v>1192.0282142857143</c:v>
                </c:pt>
                <c:pt idx="26">
                  <c:v>1192.0282142857143</c:v>
                </c:pt>
                <c:pt idx="27">
                  <c:v>1192.0282142857143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เขื่อนกิ่วลม'!$B$5:$B$33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'std. - เขื่อนกิ่วลม'!$D$5:$D$33</c:f>
              <c:numCache>
                <c:ptCount val="29"/>
                <c:pt idx="28">
                  <c:v>106.7</c:v>
                </c:pt>
              </c:numCache>
            </c:numRef>
          </c:val>
          <c:smooth val="0"/>
        </c:ser>
        <c:marker val="1"/>
        <c:axId val="28686756"/>
        <c:axId val="56854213"/>
      </c:line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6854213"/>
        <c:crossesAt val="0"/>
        <c:auto val="1"/>
        <c:lblOffset val="100"/>
        <c:tickLblSkip val="1"/>
        <c:noMultiLvlLbl val="0"/>
      </c:catAx>
      <c:valAx>
        <c:axId val="5685421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868675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0.48625</cdr:x>
      <cdr:y>0.44075</cdr:y>
    </cdr:from>
    <cdr:to>
      <cdr:x>0.6245</cdr:x>
      <cdr:y>0.48425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271462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1,192 มม.</a:t>
          </a:r>
        </a:p>
      </cdr:txBody>
    </cdr:sp>
  </cdr:relSizeAnchor>
  <cdr:relSizeAnchor xmlns:cdr="http://schemas.openxmlformats.org/drawingml/2006/chartDrawing">
    <cdr:from>
      <cdr:x>0.70625</cdr:x>
      <cdr:y>0.3295</cdr:y>
    </cdr:from>
    <cdr:to>
      <cdr:x>0.85175</cdr:x>
      <cdr:y>0.373</cdr:y>
    </cdr:to>
    <cdr:sp>
      <cdr:nvSpPr>
        <cdr:cNvPr id="2" name="TextBox 1"/>
        <cdr:cNvSpPr txBox="1">
          <a:spLocks noChangeArrowheads="1"/>
        </cdr:cNvSpPr>
      </cdr:nvSpPr>
      <cdr:spPr>
        <a:xfrm>
          <a:off x="6638925" y="2028825"/>
          <a:ext cx="13716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1,451 มม.</a:t>
          </a:r>
        </a:p>
      </cdr:txBody>
    </cdr:sp>
  </cdr:relSizeAnchor>
  <cdr:relSizeAnchor xmlns:cdr="http://schemas.openxmlformats.org/drawingml/2006/chartDrawing">
    <cdr:from>
      <cdr:x>0.3635</cdr:x>
      <cdr:y>0.573</cdr:y>
    </cdr:from>
    <cdr:to>
      <cdr:x>0.51</cdr:x>
      <cdr:y>0.6165</cdr:y>
    </cdr:to>
    <cdr:sp>
      <cdr:nvSpPr>
        <cdr:cNvPr id="3" name="TextBox 1"/>
        <cdr:cNvSpPr txBox="1">
          <a:spLocks noChangeArrowheads="1"/>
        </cdr:cNvSpPr>
      </cdr:nvSpPr>
      <cdr:spPr>
        <a:xfrm>
          <a:off x="3409950" y="3533775"/>
          <a:ext cx="13811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933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0.2265</cdr:x>
      <cdr:y>0.39975</cdr:y>
    </cdr:from>
    <cdr:to>
      <cdr:x>0.2925</cdr:x>
      <cdr:y>0.5755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124075" y="2466975"/>
          <a:ext cx="619125" cy="10858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28">
      <selection activeCell="L40" sqref="L4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2535</v>
      </c>
      <c r="C5" s="71">
        <v>876.0100000000001</v>
      </c>
      <c r="D5" s="72"/>
      <c r="E5" s="73">
        <f aca="true" t="shared" si="0" ref="E5:E32">$C$104</f>
        <v>1192.0282142857143</v>
      </c>
      <c r="F5" s="74">
        <f aca="true" t="shared" si="1" ref="F5:F32">+$C$107</f>
        <v>933.2992897326286</v>
      </c>
      <c r="G5" s="75">
        <f aca="true" t="shared" si="2" ref="G5:G32">$C$105</f>
        <v>258.7289245530857</v>
      </c>
      <c r="H5" s="76">
        <f aca="true" t="shared" si="3" ref="H5:H32">+$C$108</f>
        <v>1450.7571388388</v>
      </c>
      <c r="I5" s="2">
        <v>1</v>
      </c>
    </row>
    <row r="6" spans="2:9" ht="11.25">
      <c r="B6" s="22">
        <v>2536</v>
      </c>
      <c r="C6" s="77">
        <v>845.3</v>
      </c>
      <c r="D6" s="72"/>
      <c r="E6" s="78">
        <f t="shared" si="0"/>
        <v>1192.0282142857143</v>
      </c>
      <c r="F6" s="79">
        <f t="shared" si="1"/>
        <v>933.2992897326286</v>
      </c>
      <c r="G6" s="80">
        <f t="shared" si="2"/>
        <v>258.7289245530857</v>
      </c>
      <c r="H6" s="81">
        <f t="shared" si="3"/>
        <v>1450.7571388388</v>
      </c>
      <c r="I6" s="2">
        <f>I5+1</f>
        <v>2</v>
      </c>
    </row>
    <row r="7" spans="2:9" ht="11.25">
      <c r="B7" s="22">
        <f aca="true" t="shared" si="4" ref="B7:B30">B6+1</f>
        <v>2537</v>
      </c>
      <c r="C7" s="77">
        <v>1135.8999999999999</v>
      </c>
      <c r="D7" s="72"/>
      <c r="E7" s="78">
        <f t="shared" si="0"/>
        <v>1192.0282142857143</v>
      </c>
      <c r="F7" s="79">
        <f t="shared" si="1"/>
        <v>933.2992897326286</v>
      </c>
      <c r="G7" s="80">
        <f t="shared" si="2"/>
        <v>258.7289245530857</v>
      </c>
      <c r="H7" s="81">
        <f t="shared" si="3"/>
        <v>1450.7571388388</v>
      </c>
      <c r="I7" s="2">
        <f aca="true" t="shared" si="5" ref="I7:I32">I6+1</f>
        <v>3</v>
      </c>
    </row>
    <row r="8" spans="2:9" ht="11.25">
      <c r="B8" s="22">
        <f t="shared" si="4"/>
        <v>2538</v>
      </c>
      <c r="C8" s="77">
        <v>965.8</v>
      </c>
      <c r="D8" s="72"/>
      <c r="E8" s="78">
        <f t="shared" si="0"/>
        <v>1192.0282142857143</v>
      </c>
      <c r="F8" s="79">
        <f t="shared" si="1"/>
        <v>933.2992897326286</v>
      </c>
      <c r="G8" s="80">
        <f t="shared" si="2"/>
        <v>258.7289245530857</v>
      </c>
      <c r="H8" s="81">
        <f t="shared" si="3"/>
        <v>1450.7571388388</v>
      </c>
      <c r="I8" s="2">
        <f t="shared" si="5"/>
        <v>4</v>
      </c>
    </row>
    <row r="9" spans="2:9" ht="11.25">
      <c r="B9" s="22">
        <f t="shared" si="4"/>
        <v>2539</v>
      </c>
      <c r="C9" s="77">
        <v>1201.6999999999998</v>
      </c>
      <c r="D9" s="72"/>
      <c r="E9" s="78">
        <f t="shared" si="0"/>
        <v>1192.0282142857143</v>
      </c>
      <c r="F9" s="79">
        <f t="shared" si="1"/>
        <v>933.2992897326286</v>
      </c>
      <c r="G9" s="80">
        <f t="shared" si="2"/>
        <v>258.7289245530857</v>
      </c>
      <c r="H9" s="81">
        <f t="shared" si="3"/>
        <v>1450.7571388388</v>
      </c>
      <c r="I9" s="2">
        <f t="shared" si="5"/>
        <v>5</v>
      </c>
    </row>
    <row r="10" spans="2:9" ht="11.25">
      <c r="B10" s="22">
        <f t="shared" si="4"/>
        <v>2540</v>
      </c>
      <c r="C10" s="77">
        <v>763.6000000000001</v>
      </c>
      <c r="D10" s="72"/>
      <c r="E10" s="78">
        <f t="shared" si="0"/>
        <v>1192.0282142857143</v>
      </c>
      <c r="F10" s="79">
        <f t="shared" si="1"/>
        <v>933.2992897326286</v>
      </c>
      <c r="G10" s="80">
        <f t="shared" si="2"/>
        <v>258.7289245530857</v>
      </c>
      <c r="H10" s="81">
        <f t="shared" si="3"/>
        <v>1450.7571388388</v>
      </c>
      <c r="I10" s="2">
        <f t="shared" si="5"/>
        <v>6</v>
      </c>
    </row>
    <row r="11" spans="2:9" ht="11.25">
      <c r="B11" s="22">
        <f t="shared" si="4"/>
        <v>2541</v>
      </c>
      <c r="C11" s="77">
        <v>883.9000000000001</v>
      </c>
      <c r="D11" s="72"/>
      <c r="E11" s="78">
        <f t="shared" si="0"/>
        <v>1192.0282142857143</v>
      </c>
      <c r="F11" s="79">
        <f t="shared" si="1"/>
        <v>933.2992897326286</v>
      </c>
      <c r="G11" s="80">
        <f t="shared" si="2"/>
        <v>258.7289245530857</v>
      </c>
      <c r="H11" s="81">
        <f t="shared" si="3"/>
        <v>1450.7571388388</v>
      </c>
      <c r="I11" s="2">
        <f t="shared" si="5"/>
        <v>7</v>
      </c>
    </row>
    <row r="12" spans="2:9" ht="11.25">
      <c r="B12" s="22">
        <f t="shared" si="4"/>
        <v>2542</v>
      </c>
      <c r="C12" s="77">
        <v>970.2000000000002</v>
      </c>
      <c r="D12" s="72"/>
      <c r="E12" s="78">
        <f t="shared" si="0"/>
        <v>1192.0282142857143</v>
      </c>
      <c r="F12" s="79">
        <f t="shared" si="1"/>
        <v>933.2992897326286</v>
      </c>
      <c r="G12" s="80">
        <f t="shared" si="2"/>
        <v>258.7289245530857</v>
      </c>
      <c r="H12" s="81">
        <f t="shared" si="3"/>
        <v>1450.7571388388</v>
      </c>
      <c r="I12" s="2">
        <f t="shared" si="5"/>
        <v>8</v>
      </c>
    </row>
    <row r="13" spans="2:9" ht="11.25">
      <c r="B13" s="22">
        <f t="shared" si="4"/>
        <v>2543</v>
      </c>
      <c r="C13" s="77">
        <v>1281.4</v>
      </c>
      <c r="D13" s="72"/>
      <c r="E13" s="78">
        <f t="shared" si="0"/>
        <v>1192.0282142857143</v>
      </c>
      <c r="F13" s="79">
        <f t="shared" si="1"/>
        <v>933.2992897326286</v>
      </c>
      <c r="G13" s="80">
        <f t="shared" si="2"/>
        <v>258.7289245530857</v>
      </c>
      <c r="H13" s="81">
        <f t="shared" si="3"/>
        <v>1450.7571388388</v>
      </c>
      <c r="I13" s="2">
        <f t="shared" si="5"/>
        <v>9</v>
      </c>
    </row>
    <row r="14" spans="2:9" ht="11.25">
      <c r="B14" s="22">
        <f t="shared" si="4"/>
        <v>2544</v>
      </c>
      <c r="C14" s="77">
        <v>1096.5</v>
      </c>
      <c r="D14" s="72"/>
      <c r="E14" s="78">
        <f t="shared" si="0"/>
        <v>1192.0282142857143</v>
      </c>
      <c r="F14" s="79">
        <f t="shared" si="1"/>
        <v>933.2992897326286</v>
      </c>
      <c r="G14" s="80">
        <f t="shared" si="2"/>
        <v>258.7289245530857</v>
      </c>
      <c r="H14" s="81">
        <f t="shared" si="3"/>
        <v>1450.7571388388</v>
      </c>
      <c r="I14" s="2">
        <f t="shared" si="5"/>
        <v>10</v>
      </c>
    </row>
    <row r="15" spans="2:9" ht="11.25">
      <c r="B15" s="22">
        <f t="shared" si="4"/>
        <v>2545</v>
      </c>
      <c r="C15" s="77">
        <v>1305.6000000000001</v>
      </c>
      <c r="D15" s="72"/>
      <c r="E15" s="78">
        <f t="shared" si="0"/>
        <v>1192.0282142857143</v>
      </c>
      <c r="F15" s="79">
        <f t="shared" si="1"/>
        <v>933.2992897326286</v>
      </c>
      <c r="G15" s="80">
        <f t="shared" si="2"/>
        <v>258.7289245530857</v>
      </c>
      <c r="H15" s="81">
        <f t="shared" si="3"/>
        <v>1450.7571388388</v>
      </c>
      <c r="I15" s="2">
        <f t="shared" si="5"/>
        <v>11</v>
      </c>
    </row>
    <row r="16" spans="2:9" ht="11.25">
      <c r="B16" s="22">
        <f t="shared" si="4"/>
        <v>2546</v>
      </c>
      <c r="C16" s="77">
        <v>840.4000000000001</v>
      </c>
      <c r="D16" s="72"/>
      <c r="E16" s="78">
        <f t="shared" si="0"/>
        <v>1192.0282142857143</v>
      </c>
      <c r="F16" s="79">
        <f t="shared" si="1"/>
        <v>933.2992897326286</v>
      </c>
      <c r="G16" s="80">
        <f t="shared" si="2"/>
        <v>258.7289245530857</v>
      </c>
      <c r="H16" s="81">
        <f t="shared" si="3"/>
        <v>1450.7571388388</v>
      </c>
      <c r="I16" s="2">
        <f t="shared" si="5"/>
        <v>12</v>
      </c>
    </row>
    <row r="17" spans="2:9" ht="11.25">
      <c r="B17" s="22">
        <f t="shared" si="4"/>
        <v>2547</v>
      </c>
      <c r="C17" s="77">
        <v>1142.32</v>
      </c>
      <c r="D17" s="72"/>
      <c r="E17" s="78">
        <f t="shared" si="0"/>
        <v>1192.0282142857143</v>
      </c>
      <c r="F17" s="79">
        <f t="shared" si="1"/>
        <v>933.2992897326286</v>
      </c>
      <c r="G17" s="80">
        <f t="shared" si="2"/>
        <v>258.7289245530857</v>
      </c>
      <c r="H17" s="81">
        <f t="shared" si="3"/>
        <v>1450.7571388388</v>
      </c>
      <c r="I17" s="2">
        <f t="shared" si="5"/>
        <v>13</v>
      </c>
    </row>
    <row r="18" spans="2:9" ht="11.25">
      <c r="B18" s="22">
        <f t="shared" si="4"/>
        <v>2548</v>
      </c>
      <c r="C18" s="77">
        <v>1317.5300000000002</v>
      </c>
      <c r="D18" s="72"/>
      <c r="E18" s="78">
        <f t="shared" si="0"/>
        <v>1192.0282142857143</v>
      </c>
      <c r="F18" s="79">
        <f t="shared" si="1"/>
        <v>933.2992897326286</v>
      </c>
      <c r="G18" s="80">
        <f t="shared" si="2"/>
        <v>258.7289245530857</v>
      </c>
      <c r="H18" s="81">
        <f t="shared" si="3"/>
        <v>1450.7571388388</v>
      </c>
      <c r="I18" s="2">
        <f t="shared" si="5"/>
        <v>14</v>
      </c>
    </row>
    <row r="19" spans="2:9" ht="11.25">
      <c r="B19" s="22">
        <f t="shared" si="4"/>
        <v>2549</v>
      </c>
      <c r="C19" s="77">
        <v>1590.0799999999997</v>
      </c>
      <c r="D19" s="72"/>
      <c r="E19" s="78">
        <f t="shared" si="0"/>
        <v>1192.0282142857143</v>
      </c>
      <c r="F19" s="79">
        <f t="shared" si="1"/>
        <v>933.2992897326286</v>
      </c>
      <c r="G19" s="80">
        <f t="shared" si="2"/>
        <v>258.7289245530857</v>
      </c>
      <c r="H19" s="81">
        <f t="shared" si="3"/>
        <v>1450.7571388388</v>
      </c>
      <c r="I19" s="2">
        <f t="shared" si="5"/>
        <v>15</v>
      </c>
    </row>
    <row r="20" spans="2:9" ht="11.25">
      <c r="B20" s="22">
        <f t="shared" si="4"/>
        <v>2550</v>
      </c>
      <c r="C20" s="77">
        <v>1559.5800000000002</v>
      </c>
      <c r="D20" s="72"/>
      <c r="E20" s="78">
        <f t="shared" si="0"/>
        <v>1192.0282142857143</v>
      </c>
      <c r="F20" s="79">
        <f t="shared" si="1"/>
        <v>933.2992897326286</v>
      </c>
      <c r="G20" s="80">
        <f t="shared" si="2"/>
        <v>258.7289245530857</v>
      </c>
      <c r="H20" s="81">
        <f t="shared" si="3"/>
        <v>1450.7571388388</v>
      </c>
      <c r="I20" s="2">
        <f t="shared" si="5"/>
        <v>16</v>
      </c>
    </row>
    <row r="21" spans="2:9" ht="11.25">
      <c r="B21" s="22">
        <f t="shared" si="4"/>
        <v>2551</v>
      </c>
      <c r="C21" s="77">
        <v>1085.17</v>
      </c>
      <c r="D21" s="72"/>
      <c r="E21" s="78">
        <f t="shared" si="0"/>
        <v>1192.0282142857143</v>
      </c>
      <c r="F21" s="79">
        <f t="shared" si="1"/>
        <v>933.2992897326286</v>
      </c>
      <c r="G21" s="80">
        <f t="shared" si="2"/>
        <v>258.7289245530857</v>
      </c>
      <c r="H21" s="81">
        <f t="shared" si="3"/>
        <v>1450.7571388388</v>
      </c>
      <c r="I21" s="2">
        <f t="shared" si="5"/>
        <v>17</v>
      </c>
    </row>
    <row r="22" spans="2:9" ht="11.25">
      <c r="B22" s="22">
        <f t="shared" si="4"/>
        <v>2552</v>
      </c>
      <c r="C22" s="82">
        <v>1016.8</v>
      </c>
      <c r="D22" s="72"/>
      <c r="E22" s="78">
        <f t="shared" si="0"/>
        <v>1192.0282142857143</v>
      </c>
      <c r="F22" s="79">
        <f t="shared" si="1"/>
        <v>933.2992897326286</v>
      </c>
      <c r="G22" s="80">
        <f t="shared" si="2"/>
        <v>258.7289245530857</v>
      </c>
      <c r="H22" s="81">
        <f t="shared" si="3"/>
        <v>1450.7571388388</v>
      </c>
      <c r="I22" s="2">
        <f t="shared" si="5"/>
        <v>18</v>
      </c>
    </row>
    <row r="23" spans="2:9" ht="11.25">
      <c r="B23" s="22">
        <f t="shared" si="4"/>
        <v>2553</v>
      </c>
      <c r="C23" s="82">
        <v>1396.7</v>
      </c>
      <c r="D23" s="72"/>
      <c r="E23" s="78">
        <f t="shared" si="0"/>
        <v>1192.0282142857143</v>
      </c>
      <c r="F23" s="79">
        <f t="shared" si="1"/>
        <v>933.2992897326286</v>
      </c>
      <c r="G23" s="80">
        <f t="shared" si="2"/>
        <v>258.7289245530857</v>
      </c>
      <c r="H23" s="81">
        <f t="shared" si="3"/>
        <v>1450.7571388388</v>
      </c>
      <c r="I23" s="2">
        <f t="shared" si="5"/>
        <v>19</v>
      </c>
    </row>
    <row r="24" spans="2:9" ht="11.25">
      <c r="B24" s="22">
        <f t="shared" si="4"/>
        <v>2554</v>
      </c>
      <c r="C24" s="82">
        <v>1727.8</v>
      </c>
      <c r="D24" s="72"/>
      <c r="E24" s="78">
        <f t="shared" si="0"/>
        <v>1192.0282142857143</v>
      </c>
      <c r="F24" s="79">
        <f t="shared" si="1"/>
        <v>933.2992897326286</v>
      </c>
      <c r="G24" s="80">
        <f t="shared" si="2"/>
        <v>258.7289245530857</v>
      </c>
      <c r="H24" s="81">
        <f t="shared" si="3"/>
        <v>1450.7571388388</v>
      </c>
      <c r="I24" s="2">
        <f t="shared" si="5"/>
        <v>20</v>
      </c>
    </row>
    <row r="25" spans="2:9" ht="11.25">
      <c r="B25" s="22">
        <f>B24+1</f>
        <v>2555</v>
      </c>
      <c r="C25" s="82">
        <v>1666.5</v>
      </c>
      <c r="D25" s="72"/>
      <c r="E25" s="78">
        <f t="shared" si="0"/>
        <v>1192.0282142857143</v>
      </c>
      <c r="F25" s="79">
        <f t="shared" si="1"/>
        <v>933.2992897326286</v>
      </c>
      <c r="G25" s="80">
        <f t="shared" si="2"/>
        <v>258.7289245530857</v>
      </c>
      <c r="H25" s="81">
        <f t="shared" si="3"/>
        <v>1450.7571388388</v>
      </c>
      <c r="I25" s="2">
        <f t="shared" si="5"/>
        <v>21</v>
      </c>
    </row>
    <row r="26" spans="2:9" ht="11.25">
      <c r="B26" s="22">
        <f t="shared" si="4"/>
        <v>2556</v>
      </c>
      <c r="C26" s="82">
        <v>1324.8</v>
      </c>
      <c r="D26" s="72"/>
      <c r="E26" s="78">
        <f t="shared" si="0"/>
        <v>1192.0282142857143</v>
      </c>
      <c r="F26" s="79">
        <f t="shared" si="1"/>
        <v>933.2992897326286</v>
      </c>
      <c r="G26" s="80">
        <f t="shared" si="2"/>
        <v>258.7289245530857</v>
      </c>
      <c r="H26" s="81">
        <f t="shared" si="3"/>
        <v>1450.7571388388</v>
      </c>
      <c r="I26" s="2">
        <f t="shared" si="5"/>
        <v>22</v>
      </c>
    </row>
    <row r="27" spans="2:9" ht="11.25">
      <c r="B27" s="22">
        <f t="shared" si="4"/>
        <v>2557</v>
      </c>
      <c r="C27" s="82">
        <v>1298.6000000000004</v>
      </c>
      <c r="D27" s="72"/>
      <c r="E27" s="78">
        <f t="shared" si="0"/>
        <v>1192.0282142857143</v>
      </c>
      <c r="F27" s="79">
        <f t="shared" si="1"/>
        <v>933.2992897326286</v>
      </c>
      <c r="G27" s="80">
        <f t="shared" si="2"/>
        <v>258.7289245530857</v>
      </c>
      <c r="H27" s="81">
        <f t="shared" si="3"/>
        <v>1450.7571388388</v>
      </c>
      <c r="I27" s="2">
        <f t="shared" si="5"/>
        <v>23</v>
      </c>
    </row>
    <row r="28" spans="2:9" ht="11.25">
      <c r="B28" s="22">
        <f t="shared" si="4"/>
        <v>2558</v>
      </c>
      <c r="C28" s="82">
        <v>1083.6999999999998</v>
      </c>
      <c r="D28" s="72"/>
      <c r="E28" s="78">
        <f t="shared" si="0"/>
        <v>1192.0282142857143</v>
      </c>
      <c r="F28" s="79">
        <f t="shared" si="1"/>
        <v>933.2992897326286</v>
      </c>
      <c r="G28" s="80">
        <f t="shared" si="2"/>
        <v>258.7289245530857</v>
      </c>
      <c r="H28" s="81">
        <f t="shared" si="3"/>
        <v>1450.7571388388</v>
      </c>
      <c r="I28" s="2">
        <f t="shared" si="5"/>
        <v>24</v>
      </c>
    </row>
    <row r="29" spans="2:9" ht="11.25">
      <c r="B29" s="22">
        <f t="shared" si="4"/>
        <v>2559</v>
      </c>
      <c r="C29" s="82">
        <v>1298.5000000000002</v>
      </c>
      <c r="D29" s="72"/>
      <c r="E29" s="78">
        <f t="shared" si="0"/>
        <v>1192.0282142857143</v>
      </c>
      <c r="F29" s="79">
        <f t="shared" si="1"/>
        <v>933.2992897326286</v>
      </c>
      <c r="G29" s="80">
        <f t="shared" si="2"/>
        <v>258.7289245530857</v>
      </c>
      <c r="H29" s="81">
        <f t="shared" si="3"/>
        <v>1450.7571388388</v>
      </c>
      <c r="I29" s="2">
        <f t="shared" si="5"/>
        <v>25</v>
      </c>
    </row>
    <row r="30" spans="2:9" ht="11.25">
      <c r="B30" s="22">
        <f t="shared" si="4"/>
        <v>2560</v>
      </c>
      <c r="C30" s="77">
        <v>1321.6</v>
      </c>
      <c r="D30" s="72"/>
      <c r="E30" s="78">
        <f t="shared" si="0"/>
        <v>1192.0282142857143</v>
      </c>
      <c r="F30" s="79">
        <f t="shared" si="1"/>
        <v>933.2992897326286</v>
      </c>
      <c r="G30" s="80">
        <f t="shared" si="2"/>
        <v>258.7289245530857</v>
      </c>
      <c r="H30" s="81">
        <f t="shared" si="3"/>
        <v>1450.7571388388</v>
      </c>
      <c r="I30" s="2">
        <f t="shared" si="5"/>
        <v>26</v>
      </c>
    </row>
    <row r="31" spans="2:9" ht="11.25">
      <c r="B31" s="22">
        <v>2561</v>
      </c>
      <c r="C31" s="77">
        <v>1383.7</v>
      </c>
      <c r="D31" s="72"/>
      <c r="E31" s="78">
        <f t="shared" si="0"/>
        <v>1192.0282142857143</v>
      </c>
      <c r="F31" s="79">
        <f t="shared" si="1"/>
        <v>933.2992897326286</v>
      </c>
      <c r="G31" s="80">
        <f t="shared" si="2"/>
        <v>258.7289245530857</v>
      </c>
      <c r="H31" s="81">
        <f t="shared" si="3"/>
        <v>1450.7571388388</v>
      </c>
      <c r="I31" s="2">
        <f t="shared" si="5"/>
        <v>27</v>
      </c>
    </row>
    <row r="32" spans="2:9" ht="11.25">
      <c r="B32" s="22">
        <v>2562</v>
      </c>
      <c r="C32" s="77">
        <v>997.1</v>
      </c>
      <c r="E32" s="78">
        <f t="shared" si="0"/>
        <v>1192.0282142857143</v>
      </c>
      <c r="F32" s="79">
        <f t="shared" si="1"/>
        <v>933.2992897326286</v>
      </c>
      <c r="G32" s="80">
        <f t="shared" si="2"/>
        <v>258.7289245530857</v>
      </c>
      <c r="H32" s="81">
        <f t="shared" si="3"/>
        <v>1450.7571388388</v>
      </c>
      <c r="I32" s="2">
        <f t="shared" si="5"/>
        <v>28</v>
      </c>
    </row>
    <row r="33" spans="2:14" ht="11.25">
      <c r="B33" s="91">
        <f>B32+1</f>
        <v>2563</v>
      </c>
      <c r="C33" s="92">
        <v>1154.4</v>
      </c>
      <c r="D33" s="98">
        <f>C33</f>
        <v>1154.4</v>
      </c>
      <c r="E33" s="78"/>
      <c r="F33" s="79"/>
      <c r="G33" s="80"/>
      <c r="H33" s="81"/>
      <c r="K33" s="102" t="s">
        <v>23</v>
      </c>
      <c r="L33" s="102"/>
      <c r="M33" s="102"/>
      <c r="N33" s="102"/>
    </row>
    <row r="34" spans="2:8" ht="11.25">
      <c r="B34" s="22"/>
      <c r="C34" s="82"/>
      <c r="D34" s="72"/>
      <c r="E34" s="78"/>
      <c r="F34" s="79"/>
      <c r="G34" s="80"/>
      <c r="H34" s="81"/>
    </row>
    <row r="35" spans="2:16" ht="12.75">
      <c r="B35" s="22"/>
      <c r="C35" s="82"/>
      <c r="D35" s="72"/>
      <c r="E35" s="78"/>
      <c r="F35" s="79"/>
      <c r="G35" s="80"/>
      <c r="H35" s="81"/>
      <c r="P35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77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14" ht="11.25">
      <c r="B51" s="22"/>
      <c r="C51" s="82"/>
      <c r="D51" s="72"/>
      <c r="E51" s="78"/>
      <c r="F51" s="79"/>
      <c r="G51" s="80"/>
      <c r="H51" s="81"/>
      <c r="J51" s="23"/>
      <c r="K51" s="23"/>
      <c r="L51" s="23"/>
      <c r="M51" s="23"/>
      <c r="N51" s="23"/>
    </row>
    <row r="52" spans="2:14" ht="11.25">
      <c r="B52" s="22"/>
      <c r="C52" s="82"/>
      <c r="D52" s="72"/>
      <c r="E52" s="78"/>
      <c r="F52" s="79"/>
      <c r="G52" s="80"/>
      <c r="H52" s="81"/>
      <c r="J52" s="30"/>
      <c r="K52" s="30"/>
      <c r="L52" s="30"/>
      <c r="M52" s="30"/>
      <c r="N52" s="23"/>
    </row>
    <row r="53" spans="2:14" ht="11.25">
      <c r="B53" s="22"/>
      <c r="C53" s="87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7"/>
      <c r="D54" s="72"/>
      <c r="E54" s="78"/>
      <c r="F54" s="79"/>
      <c r="G54" s="80"/>
      <c r="H54" s="81"/>
      <c r="J54" s="31"/>
      <c r="K54" s="28"/>
      <c r="L54" s="31"/>
      <c r="M54" s="32"/>
      <c r="N54" s="23"/>
    </row>
    <row r="55" spans="2:13" ht="11.25">
      <c r="B55" s="96"/>
      <c r="C55" s="82"/>
      <c r="D55" s="72"/>
      <c r="E55" s="78"/>
      <c r="F55" s="79"/>
      <c r="G55" s="80"/>
      <c r="H55" s="81"/>
      <c r="K55" s="93"/>
      <c r="L55" s="94"/>
      <c r="M55" s="95"/>
    </row>
    <row r="56" spans="2:14" ht="11.25">
      <c r="B56" s="91"/>
      <c r="C56" s="92"/>
      <c r="D56" s="72"/>
      <c r="E56" s="83"/>
      <c r="F56" s="84"/>
      <c r="G56" s="85"/>
      <c r="H56" s="86"/>
      <c r="J56" s="33"/>
      <c r="K56" s="97"/>
      <c r="L56" s="97"/>
      <c r="M56" s="97"/>
      <c r="N56" s="97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1.25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AVERAGE(C5:C32)</f>
        <v>1192.0282142857143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STDEV(C5:C32)</f>
        <v>258.7289245530857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0.21704932941383515</v>
      </c>
      <c r="D106" s="48"/>
      <c r="E106" s="59">
        <f>C106*100</f>
        <v>21.704932941383515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0">
        <f>C112-C113-C114</f>
        <v>19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933.2992897326286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0">
        <f>C113</f>
        <v>4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1450.7571388388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0">
        <f>C114</f>
        <v>5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1.25">
      <c r="A110" s="42"/>
      <c r="C110" s="42"/>
    </row>
    <row r="111" ht="11.25">
      <c r="A111" s="42"/>
    </row>
    <row r="112" ht="11.25">
      <c r="C112" s="2">
        <f>MAX(I5:I100)</f>
        <v>28</v>
      </c>
    </row>
    <row r="113" ht="11.25">
      <c r="C113" s="89">
        <f>COUNTIF(C5:C32,"&gt;1451")</f>
        <v>4</v>
      </c>
    </row>
    <row r="114" ht="11.25">
      <c r="C114" s="89">
        <f>COUNTIF(C5:C32,"&lt;933")</f>
        <v>5</v>
      </c>
    </row>
  </sheetData>
  <sheetProtection/>
  <mergeCells count="2">
    <mergeCell ref="B2:B4"/>
    <mergeCell ref="K33:N3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2021-03-22T03:42:41Z</dcterms:modified>
  <cp:category/>
  <cp:version/>
  <cp:contentType/>
  <cp:contentStatus/>
</cp:coreProperties>
</file>