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ปางไฮ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<sst xmlns="http://schemas.openxmlformats.org/spreadsheetml/2006/main" count="38" uniqueCount="23">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</sst>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2"/>
    </font>
    <font>
      <sz val="14"/>
      <color indexed="10"/>
      <name val="TH SarabunPSK"/>
      <family val="2"/>
    </font>
    <font>
      <sz val="16"/>
      <color indexed="9"/>
      <name val="TH SarabunPSK"/>
      <family val="2"/>
    </font>
    <font>
      <sz val="16"/>
      <color indexed="10"/>
      <name val="TH SarabunPSK"/>
      <family val="2"/>
    </font>
    <font>
      <sz val="11.8"/>
      <color indexed="12"/>
      <name val="TH SarabunPSK"/>
      <family val="2"/>
    </font>
    <font>
      <sz val="13.5"/>
      <color indexed="12"/>
      <name val="TH SarabunPSK"/>
      <family val="2"/>
    </font>
    <font>
      <vertAlign val="superscript"/>
      <sz val="16"/>
      <color indexed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2"/>
    </font>
    <font>
      <sz val="11"/>
      <color indexed="8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33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บ้านปางไฮ อ.ดอยสะเก็ด จ.เชียงใหม่</a:t>
            </a:r>
          </a:p>
        </c:rich>
      </c:tx>
      <c:layout>
        <c:manualLayout>
          <c:xMode val="factor"/>
          <c:yMode val="factor"/>
          <c:x val="0.052"/>
          <c:y val="-0.011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"/>
          <c:y val="0.16625"/>
          <c:w val="0.8675"/>
          <c:h val="0.730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ปางไฮ'!$B$5:$B$25</c:f>
              <c:numCache>
                <c:ptCount val="21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  <c:pt idx="20">
                  <c:v>2565</c:v>
                </c:pt>
              </c:numCache>
            </c:numRef>
          </c:cat>
          <c:val>
            <c:numRef>
              <c:f>'std. - ปางไฮ'!$C$5:$C$25</c:f>
              <c:numCache>
                <c:ptCount val="21"/>
                <c:pt idx="0">
                  <c:v>1975</c:v>
                </c:pt>
                <c:pt idx="1">
                  <c:v>1549.1</c:v>
                </c:pt>
                <c:pt idx="2">
                  <c:v>1797.8</c:v>
                </c:pt>
                <c:pt idx="3">
                  <c:v>2384.5</c:v>
                </c:pt>
                <c:pt idx="4">
                  <c:v>1627.9</c:v>
                </c:pt>
                <c:pt idx="5">
                  <c:v>1553.4</c:v>
                </c:pt>
                <c:pt idx="6">
                  <c:v>1838</c:v>
                </c:pt>
                <c:pt idx="7">
                  <c:v>1583.8</c:v>
                </c:pt>
                <c:pt idx="8">
                  <c:v>1930.8</c:v>
                </c:pt>
                <c:pt idx="9">
                  <c:v>2621.5</c:v>
                </c:pt>
                <c:pt idx="10">
                  <c:v>1737.6</c:v>
                </c:pt>
                <c:pt idx="11">
                  <c:v>2054.8999999999996</c:v>
                </c:pt>
                <c:pt idx="12">
                  <c:v>1317.3</c:v>
                </c:pt>
                <c:pt idx="13">
                  <c:v>1393.5</c:v>
                </c:pt>
                <c:pt idx="14">
                  <c:v>2322.5</c:v>
                </c:pt>
                <c:pt idx="15">
                  <c:v>2016.3</c:v>
                </c:pt>
                <c:pt idx="16">
                  <c:v>2164.7</c:v>
                </c:pt>
                <c:pt idx="17">
                  <c:v>1188.6</c:v>
                </c:pt>
                <c:pt idx="18">
                  <c:v>1844.9</c:v>
                </c:pt>
                <c:pt idx="19">
                  <c:v>1754</c:v>
                </c:pt>
                <c:pt idx="20">
                  <c:v>1985</c:v>
                </c:pt>
              </c:numCache>
            </c:numRef>
          </c:val>
        </c:ser>
        <c:gapWidth val="100"/>
        <c:axId val="66367142"/>
        <c:axId val="60433367"/>
      </c:barChart>
      <c:lineChart>
        <c:grouping val="standard"/>
        <c:varyColors val="0"/>
        <c:ser>
          <c:idx val="1"/>
          <c:order val="1"/>
          <c:tx>
            <c:v>ค่าเฉลี่ย  (2545 - 2564 )อยู่ระหว่างค่า+- SD 14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ปางไฮ'!$B$5:$B$23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'std. - ปางไฮ'!$E$5:$E$24</c:f>
              <c:numCache>
                <c:ptCount val="20"/>
                <c:pt idx="0">
                  <c:v>1832.8049999999998</c:v>
                </c:pt>
                <c:pt idx="1">
                  <c:v>1832.8049999999998</c:v>
                </c:pt>
                <c:pt idx="2">
                  <c:v>1832.8049999999998</c:v>
                </c:pt>
                <c:pt idx="3">
                  <c:v>1832.8049999999998</c:v>
                </c:pt>
                <c:pt idx="4">
                  <c:v>1832.8049999999998</c:v>
                </c:pt>
                <c:pt idx="5">
                  <c:v>1832.8049999999998</c:v>
                </c:pt>
                <c:pt idx="6">
                  <c:v>1832.8049999999998</c:v>
                </c:pt>
                <c:pt idx="7">
                  <c:v>1832.8049999999998</c:v>
                </c:pt>
                <c:pt idx="8">
                  <c:v>1832.8049999999998</c:v>
                </c:pt>
                <c:pt idx="9">
                  <c:v>1832.8049999999998</c:v>
                </c:pt>
                <c:pt idx="10">
                  <c:v>1832.8049999999998</c:v>
                </c:pt>
                <c:pt idx="11">
                  <c:v>1832.8049999999998</c:v>
                </c:pt>
                <c:pt idx="12">
                  <c:v>1832.8049999999998</c:v>
                </c:pt>
                <c:pt idx="13">
                  <c:v>1832.8049999999998</c:v>
                </c:pt>
                <c:pt idx="14">
                  <c:v>1832.8049999999998</c:v>
                </c:pt>
                <c:pt idx="15">
                  <c:v>1832.8049999999998</c:v>
                </c:pt>
                <c:pt idx="16">
                  <c:v>1832.8049999999998</c:v>
                </c:pt>
                <c:pt idx="17">
                  <c:v>1832.8049999999998</c:v>
                </c:pt>
                <c:pt idx="18">
                  <c:v>1832.8049999999998</c:v>
                </c:pt>
                <c:pt idx="19">
                  <c:v>1832.8049999999998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ปางไฮ'!$B$5:$B$23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'std. - ปางไฮ'!$H$5:$H$24</c:f>
              <c:numCache>
                <c:ptCount val="20"/>
                <c:pt idx="0">
                  <c:v>2198.587085652387</c:v>
                </c:pt>
                <c:pt idx="1">
                  <c:v>2198.587085652387</c:v>
                </c:pt>
                <c:pt idx="2">
                  <c:v>2198.587085652387</c:v>
                </c:pt>
                <c:pt idx="3">
                  <c:v>2198.587085652387</c:v>
                </c:pt>
                <c:pt idx="4">
                  <c:v>2198.587085652387</c:v>
                </c:pt>
                <c:pt idx="5">
                  <c:v>2198.587085652387</c:v>
                </c:pt>
                <c:pt idx="6">
                  <c:v>2198.587085652387</c:v>
                </c:pt>
                <c:pt idx="7">
                  <c:v>2198.587085652387</c:v>
                </c:pt>
                <c:pt idx="8">
                  <c:v>2198.587085652387</c:v>
                </c:pt>
                <c:pt idx="9">
                  <c:v>2198.587085652387</c:v>
                </c:pt>
                <c:pt idx="10">
                  <c:v>2198.587085652387</c:v>
                </c:pt>
                <c:pt idx="11">
                  <c:v>2198.587085652387</c:v>
                </c:pt>
                <c:pt idx="12">
                  <c:v>2198.587085652387</c:v>
                </c:pt>
                <c:pt idx="13">
                  <c:v>2198.587085652387</c:v>
                </c:pt>
                <c:pt idx="14">
                  <c:v>2198.587085652387</c:v>
                </c:pt>
                <c:pt idx="15">
                  <c:v>2198.587085652387</c:v>
                </c:pt>
                <c:pt idx="16">
                  <c:v>2198.587085652387</c:v>
                </c:pt>
                <c:pt idx="17">
                  <c:v>2198.587085652387</c:v>
                </c:pt>
                <c:pt idx="18">
                  <c:v>2198.587085652387</c:v>
                </c:pt>
                <c:pt idx="19">
                  <c:v>2198.587085652387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ปางไฮ'!$B$5:$B$23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'std. - ปางไฮ'!$F$5:$F$24</c:f>
              <c:numCache>
                <c:ptCount val="20"/>
                <c:pt idx="0">
                  <c:v>1467.0229143476126</c:v>
                </c:pt>
                <c:pt idx="1">
                  <c:v>1467.0229143476126</c:v>
                </c:pt>
                <c:pt idx="2">
                  <c:v>1467.0229143476126</c:v>
                </c:pt>
                <c:pt idx="3">
                  <c:v>1467.0229143476126</c:v>
                </c:pt>
                <c:pt idx="4">
                  <c:v>1467.0229143476126</c:v>
                </c:pt>
                <c:pt idx="5">
                  <c:v>1467.0229143476126</c:v>
                </c:pt>
                <c:pt idx="6">
                  <c:v>1467.0229143476126</c:v>
                </c:pt>
                <c:pt idx="7">
                  <c:v>1467.0229143476126</c:v>
                </c:pt>
                <c:pt idx="8">
                  <c:v>1467.0229143476126</c:v>
                </c:pt>
                <c:pt idx="9">
                  <c:v>1467.0229143476126</c:v>
                </c:pt>
                <c:pt idx="10">
                  <c:v>1467.0229143476126</c:v>
                </c:pt>
                <c:pt idx="11">
                  <c:v>1467.0229143476126</c:v>
                </c:pt>
                <c:pt idx="12">
                  <c:v>1467.0229143476126</c:v>
                </c:pt>
                <c:pt idx="13">
                  <c:v>1467.0229143476126</c:v>
                </c:pt>
                <c:pt idx="14">
                  <c:v>1467.0229143476126</c:v>
                </c:pt>
                <c:pt idx="15">
                  <c:v>1467.0229143476126</c:v>
                </c:pt>
                <c:pt idx="16">
                  <c:v>1467.0229143476126</c:v>
                </c:pt>
                <c:pt idx="17">
                  <c:v>1467.0229143476126</c:v>
                </c:pt>
                <c:pt idx="18">
                  <c:v>1467.0229143476126</c:v>
                </c:pt>
                <c:pt idx="19">
                  <c:v>1467.0229143476126</c:v>
                </c:pt>
              </c:numCache>
            </c:numRef>
          </c:val>
          <c:smooth val="0"/>
        </c:ser>
        <c:axId val="66367142"/>
        <c:axId val="60433367"/>
      </c:lineChart>
      <c:catAx>
        <c:axId val="6636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0433367"/>
        <c:crossesAt val="0"/>
        <c:auto val="1"/>
        <c:lblOffset val="100"/>
        <c:tickLblSkip val="1"/>
        <c:noMultiLvlLbl val="0"/>
      </c:catAx>
      <c:valAx>
        <c:axId val="60433367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6367142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975"/>
          <c:y val="0.917"/>
          <c:w val="0.87325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บ้านปางไฮ อ.ดอยสะเก็ด จ.เชียงใหม่</a:t>
            </a:r>
          </a:p>
        </c:rich>
      </c:tx>
      <c:layout>
        <c:manualLayout>
          <c:xMode val="factor"/>
          <c:yMode val="factor"/>
          <c:x val="0.03425"/>
          <c:y val="-0.01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25"/>
          <c:y val="0.17425"/>
          <c:w val="0.86175"/>
          <c:h val="0.730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ปางไฮ'!$B$5:$B$25</c:f>
              <c:numCache>
                <c:ptCount val="21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  <c:pt idx="20">
                  <c:v>2565</c:v>
                </c:pt>
              </c:numCache>
            </c:numRef>
          </c:cat>
          <c:val>
            <c:numRef>
              <c:f>'std. - ปางไฮ'!$C$5:$C$25</c:f>
              <c:numCache>
                <c:ptCount val="21"/>
                <c:pt idx="0">
                  <c:v>1975</c:v>
                </c:pt>
                <c:pt idx="1">
                  <c:v>1549.1</c:v>
                </c:pt>
                <c:pt idx="2">
                  <c:v>1797.8</c:v>
                </c:pt>
                <c:pt idx="3">
                  <c:v>2384.5</c:v>
                </c:pt>
                <c:pt idx="4">
                  <c:v>1627.9</c:v>
                </c:pt>
                <c:pt idx="5">
                  <c:v>1553.4</c:v>
                </c:pt>
                <c:pt idx="6">
                  <c:v>1838</c:v>
                </c:pt>
                <c:pt idx="7">
                  <c:v>1583.8</c:v>
                </c:pt>
                <c:pt idx="8">
                  <c:v>1930.8</c:v>
                </c:pt>
                <c:pt idx="9">
                  <c:v>2621.5</c:v>
                </c:pt>
                <c:pt idx="10">
                  <c:v>1737.6</c:v>
                </c:pt>
                <c:pt idx="11">
                  <c:v>2054.8999999999996</c:v>
                </c:pt>
                <c:pt idx="12">
                  <c:v>1317.3</c:v>
                </c:pt>
                <c:pt idx="13">
                  <c:v>1393.5</c:v>
                </c:pt>
                <c:pt idx="14">
                  <c:v>2322.5</c:v>
                </c:pt>
                <c:pt idx="15">
                  <c:v>2016.3</c:v>
                </c:pt>
                <c:pt idx="16">
                  <c:v>2164.7</c:v>
                </c:pt>
                <c:pt idx="17">
                  <c:v>1188.6</c:v>
                </c:pt>
                <c:pt idx="18">
                  <c:v>1844.9</c:v>
                </c:pt>
                <c:pt idx="19">
                  <c:v>1754</c:v>
                </c:pt>
                <c:pt idx="20">
                  <c:v>1985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(2545 - 2564 ) 20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ปางไฮ'!$B$5:$B$25</c:f>
              <c:numCache>
                <c:ptCount val="21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  <c:pt idx="20">
                  <c:v>2565</c:v>
                </c:pt>
              </c:numCache>
            </c:numRef>
          </c:cat>
          <c:val>
            <c:numRef>
              <c:f>'std. - ปางไฮ'!$E$5:$E$24</c:f>
              <c:numCache>
                <c:ptCount val="20"/>
                <c:pt idx="0">
                  <c:v>1832.8049999999998</c:v>
                </c:pt>
                <c:pt idx="1">
                  <c:v>1832.8049999999998</c:v>
                </c:pt>
                <c:pt idx="2">
                  <c:v>1832.8049999999998</c:v>
                </c:pt>
                <c:pt idx="3">
                  <c:v>1832.8049999999998</c:v>
                </c:pt>
                <c:pt idx="4">
                  <c:v>1832.8049999999998</c:v>
                </c:pt>
                <c:pt idx="5">
                  <c:v>1832.8049999999998</c:v>
                </c:pt>
                <c:pt idx="6">
                  <c:v>1832.8049999999998</c:v>
                </c:pt>
                <c:pt idx="7">
                  <c:v>1832.8049999999998</c:v>
                </c:pt>
                <c:pt idx="8">
                  <c:v>1832.8049999999998</c:v>
                </c:pt>
                <c:pt idx="9">
                  <c:v>1832.8049999999998</c:v>
                </c:pt>
                <c:pt idx="10">
                  <c:v>1832.8049999999998</c:v>
                </c:pt>
                <c:pt idx="11">
                  <c:v>1832.8049999999998</c:v>
                </c:pt>
                <c:pt idx="12">
                  <c:v>1832.8049999999998</c:v>
                </c:pt>
                <c:pt idx="13">
                  <c:v>1832.8049999999998</c:v>
                </c:pt>
                <c:pt idx="14">
                  <c:v>1832.8049999999998</c:v>
                </c:pt>
                <c:pt idx="15">
                  <c:v>1832.8049999999998</c:v>
                </c:pt>
                <c:pt idx="16">
                  <c:v>1832.8049999999998</c:v>
                </c:pt>
                <c:pt idx="17">
                  <c:v>1832.8049999999998</c:v>
                </c:pt>
                <c:pt idx="18">
                  <c:v>1832.8049999999998</c:v>
                </c:pt>
                <c:pt idx="19">
                  <c:v>1832.8049999999998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ปางไฮ'!$B$5:$B$25</c:f>
              <c:numCache>
                <c:ptCount val="21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  <c:pt idx="20">
                  <c:v>2565</c:v>
                </c:pt>
              </c:numCache>
            </c:numRef>
          </c:cat>
          <c:val>
            <c:numRef>
              <c:f>'std. - ปางไฮ'!$D$5:$D$25</c:f>
              <c:numCache>
                <c:ptCount val="21"/>
                <c:pt idx="20">
                  <c:v>1985</c:v>
                </c:pt>
              </c:numCache>
            </c:numRef>
          </c:val>
          <c:smooth val="0"/>
        </c:ser>
        <c:marker val="1"/>
        <c:axId val="7029392"/>
        <c:axId val="63264529"/>
      </c:lineChart>
      <c:catAx>
        <c:axId val="7029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3264529"/>
        <c:crossesAt val="0"/>
        <c:auto val="1"/>
        <c:lblOffset val="100"/>
        <c:tickLblSkip val="1"/>
        <c:noMultiLvlLbl val="0"/>
      </c:catAx>
      <c:valAx>
        <c:axId val="63264529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5"/>
              <c:y val="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7029392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925"/>
          <c:y val="0.92325"/>
          <c:w val="0.88475"/>
          <c:h val="0.065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0.565</cdr:x>
      <cdr:y>0.49</cdr:y>
    </cdr:from>
    <cdr:to>
      <cdr:x>0.69425</cdr:x>
      <cdr:y>0.53125</cdr:y>
    </cdr:to>
    <cdr:sp>
      <cdr:nvSpPr>
        <cdr:cNvPr id="1" name="TextBox 1"/>
        <cdr:cNvSpPr txBox="1">
          <a:spLocks noChangeArrowheads="1"/>
        </cdr:cNvSpPr>
      </cdr:nvSpPr>
      <cdr:spPr>
        <a:xfrm>
          <a:off x="4943475" y="3019425"/>
          <a:ext cx="1133475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1,833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0.28475</cdr:x>
      <cdr:y>0.36625</cdr:y>
    </cdr:from>
    <cdr:to>
      <cdr:x>0.423</cdr:x>
      <cdr:y>0.409</cdr:y>
    </cdr:to>
    <cdr:sp>
      <cdr:nvSpPr>
        <cdr:cNvPr id="2" name="TextBox 1"/>
        <cdr:cNvSpPr txBox="1">
          <a:spLocks noChangeArrowheads="1"/>
        </cdr:cNvSpPr>
      </cdr:nvSpPr>
      <cdr:spPr>
        <a:xfrm>
          <a:off x="2486025" y="2257425"/>
          <a:ext cx="1209675" cy="2667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2,199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0.40925</cdr:x>
      <cdr:y>0.5575</cdr:y>
    </cdr:from>
    <cdr:to>
      <cdr:x>0.54725</cdr:x>
      <cdr:y>0.5985</cdr:y>
    </cdr:to>
    <cdr:sp>
      <cdr:nvSpPr>
        <cdr:cNvPr id="3" name="TextBox 1"/>
        <cdr:cNvSpPr txBox="1">
          <a:spLocks noChangeArrowheads="1"/>
        </cdr:cNvSpPr>
      </cdr:nvSpPr>
      <cdr:spPr>
        <a:xfrm>
          <a:off x="3581400" y="3438525"/>
          <a:ext cx="120967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1,467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0.22425</cdr:x>
      <cdr:y>0.39075</cdr:y>
    </cdr:from>
    <cdr:to>
      <cdr:x>0.24425</cdr:x>
      <cdr:y>0.49525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962150" y="2400300"/>
          <a:ext cx="171450" cy="6477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62675"/>
    <xdr:graphicFrame>
      <xdr:nvGraphicFramePr>
        <xdr:cNvPr id="1" name="Shape 1025"/>
        <xdr:cNvGraphicFramePr/>
      </xdr:nvGraphicFramePr>
      <xdr:xfrm>
        <a:off x="0" y="0"/>
        <a:ext cx="87630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91;&#3633;&#3604;-076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งัด"/>
      <sheetName val="แผนภูมิแท่ง"/>
      <sheetName val="แผนภูมิเส้น"/>
    </sheetNames>
    <sheetDataSet>
      <sheetData sheetId="0">
        <row r="42">
          <cell r="K42" t="str">
            <v>ปีน้ำ2565 ปริมาณฝนสะสม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2"/>
  <sheetViews>
    <sheetView tabSelected="1" zoomScalePageLayoutView="0" workbookViewId="0" topLeftCell="A1">
      <selection activeCell="C26" sqref="C26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3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5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2545</v>
      </c>
      <c r="C5" s="71">
        <v>1975</v>
      </c>
      <c r="D5" s="72"/>
      <c r="E5" s="73">
        <f aca="true" t="shared" si="0" ref="E5:E24">$C$102</f>
        <v>1832.8049999999998</v>
      </c>
      <c r="F5" s="74">
        <f aca="true" t="shared" si="1" ref="F5:F24">+$C$105</f>
        <v>1467.0229143476126</v>
      </c>
      <c r="G5" s="75">
        <f aca="true" t="shared" si="2" ref="G5:G24">$C$103</f>
        <v>365.78208565238725</v>
      </c>
      <c r="H5" s="76">
        <f aca="true" t="shared" si="3" ref="H5:H24">+$C$106</f>
        <v>2198.587085652387</v>
      </c>
      <c r="I5" s="2">
        <v>1</v>
      </c>
    </row>
    <row r="6" spans="2:9" ht="11.25">
      <c r="B6" s="22">
        <f aca="true" t="shared" si="4" ref="B6:B19">B5+1</f>
        <v>2546</v>
      </c>
      <c r="C6" s="77">
        <v>1549.1</v>
      </c>
      <c r="D6" s="72"/>
      <c r="E6" s="78">
        <f t="shared" si="0"/>
        <v>1832.8049999999998</v>
      </c>
      <c r="F6" s="79">
        <f t="shared" si="1"/>
        <v>1467.0229143476126</v>
      </c>
      <c r="G6" s="80">
        <f t="shared" si="2"/>
        <v>365.78208565238725</v>
      </c>
      <c r="H6" s="81">
        <f t="shared" si="3"/>
        <v>2198.587085652387</v>
      </c>
      <c r="I6" s="2">
        <f>I5+1</f>
        <v>2</v>
      </c>
    </row>
    <row r="7" spans="2:9" ht="11.25">
      <c r="B7" s="22">
        <f t="shared" si="4"/>
        <v>2547</v>
      </c>
      <c r="C7" s="77">
        <v>1797.8</v>
      </c>
      <c r="D7" s="72"/>
      <c r="E7" s="78">
        <f t="shared" si="0"/>
        <v>1832.8049999999998</v>
      </c>
      <c r="F7" s="79">
        <f t="shared" si="1"/>
        <v>1467.0229143476126</v>
      </c>
      <c r="G7" s="80">
        <f t="shared" si="2"/>
        <v>365.78208565238725</v>
      </c>
      <c r="H7" s="81">
        <f t="shared" si="3"/>
        <v>2198.587085652387</v>
      </c>
      <c r="I7" s="2">
        <f aca="true" t="shared" si="5" ref="I7:I19">I6+1</f>
        <v>3</v>
      </c>
    </row>
    <row r="8" spans="2:9" ht="11.25">
      <c r="B8" s="22">
        <f t="shared" si="4"/>
        <v>2548</v>
      </c>
      <c r="C8" s="77">
        <v>2384.5</v>
      </c>
      <c r="D8" s="72"/>
      <c r="E8" s="78">
        <f t="shared" si="0"/>
        <v>1832.8049999999998</v>
      </c>
      <c r="F8" s="79">
        <f t="shared" si="1"/>
        <v>1467.0229143476126</v>
      </c>
      <c r="G8" s="80">
        <f t="shared" si="2"/>
        <v>365.78208565238725</v>
      </c>
      <c r="H8" s="81">
        <f t="shared" si="3"/>
        <v>2198.587085652387</v>
      </c>
      <c r="I8" s="2">
        <f t="shared" si="5"/>
        <v>4</v>
      </c>
    </row>
    <row r="9" spans="2:9" ht="11.25">
      <c r="B9" s="22">
        <f t="shared" si="4"/>
        <v>2549</v>
      </c>
      <c r="C9" s="77">
        <v>1627.9</v>
      </c>
      <c r="D9" s="72"/>
      <c r="E9" s="78">
        <f t="shared" si="0"/>
        <v>1832.8049999999998</v>
      </c>
      <c r="F9" s="79">
        <f t="shared" si="1"/>
        <v>1467.0229143476126</v>
      </c>
      <c r="G9" s="80">
        <f t="shared" si="2"/>
        <v>365.78208565238725</v>
      </c>
      <c r="H9" s="81">
        <f t="shared" si="3"/>
        <v>2198.587085652387</v>
      </c>
      <c r="I9" s="2">
        <f t="shared" si="5"/>
        <v>5</v>
      </c>
    </row>
    <row r="10" spans="2:9" ht="11.25">
      <c r="B10" s="22">
        <f t="shared" si="4"/>
        <v>2550</v>
      </c>
      <c r="C10" s="77">
        <v>1553.4</v>
      </c>
      <c r="D10" s="72"/>
      <c r="E10" s="78">
        <f t="shared" si="0"/>
        <v>1832.8049999999998</v>
      </c>
      <c r="F10" s="79">
        <f t="shared" si="1"/>
        <v>1467.0229143476126</v>
      </c>
      <c r="G10" s="80">
        <f t="shared" si="2"/>
        <v>365.78208565238725</v>
      </c>
      <c r="H10" s="81">
        <f t="shared" si="3"/>
        <v>2198.587085652387</v>
      </c>
      <c r="I10" s="2">
        <f t="shared" si="5"/>
        <v>6</v>
      </c>
    </row>
    <row r="11" spans="2:9" ht="11.25">
      <c r="B11" s="22">
        <f t="shared" si="4"/>
        <v>2551</v>
      </c>
      <c r="C11" s="77">
        <v>1838</v>
      </c>
      <c r="D11" s="72"/>
      <c r="E11" s="78">
        <f t="shared" si="0"/>
        <v>1832.8049999999998</v>
      </c>
      <c r="F11" s="79">
        <f t="shared" si="1"/>
        <v>1467.0229143476126</v>
      </c>
      <c r="G11" s="80">
        <f t="shared" si="2"/>
        <v>365.78208565238725</v>
      </c>
      <c r="H11" s="81">
        <f t="shared" si="3"/>
        <v>2198.587085652387</v>
      </c>
      <c r="I11" s="2">
        <f t="shared" si="5"/>
        <v>7</v>
      </c>
    </row>
    <row r="12" spans="2:9" ht="11.25">
      <c r="B12" s="22">
        <f t="shared" si="4"/>
        <v>2552</v>
      </c>
      <c r="C12" s="77">
        <v>1583.8</v>
      </c>
      <c r="D12" s="72"/>
      <c r="E12" s="78">
        <f t="shared" si="0"/>
        <v>1832.8049999999998</v>
      </c>
      <c r="F12" s="79">
        <f t="shared" si="1"/>
        <v>1467.0229143476126</v>
      </c>
      <c r="G12" s="80">
        <f t="shared" si="2"/>
        <v>365.78208565238725</v>
      </c>
      <c r="H12" s="81">
        <f t="shared" si="3"/>
        <v>2198.587085652387</v>
      </c>
      <c r="I12" s="2">
        <f t="shared" si="5"/>
        <v>8</v>
      </c>
    </row>
    <row r="13" spans="2:9" ht="11.25">
      <c r="B13" s="22">
        <f t="shared" si="4"/>
        <v>2553</v>
      </c>
      <c r="C13" s="77">
        <v>1930.8</v>
      </c>
      <c r="D13" s="72"/>
      <c r="E13" s="78">
        <f t="shared" si="0"/>
        <v>1832.8049999999998</v>
      </c>
      <c r="F13" s="79">
        <f t="shared" si="1"/>
        <v>1467.0229143476126</v>
      </c>
      <c r="G13" s="80">
        <f t="shared" si="2"/>
        <v>365.78208565238725</v>
      </c>
      <c r="H13" s="81">
        <f t="shared" si="3"/>
        <v>2198.587085652387</v>
      </c>
      <c r="I13" s="2">
        <f t="shared" si="5"/>
        <v>9</v>
      </c>
    </row>
    <row r="14" spans="2:13" ht="11.25">
      <c r="B14" s="22">
        <f t="shared" si="4"/>
        <v>2554</v>
      </c>
      <c r="C14" s="77">
        <v>2621.5</v>
      </c>
      <c r="D14" s="72"/>
      <c r="E14" s="78">
        <f t="shared" si="0"/>
        <v>1832.8049999999998</v>
      </c>
      <c r="F14" s="79">
        <f t="shared" si="1"/>
        <v>1467.0229143476126</v>
      </c>
      <c r="G14" s="80">
        <f t="shared" si="2"/>
        <v>365.78208565238725</v>
      </c>
      <c r="H14" s="81">
        <f t="shared" si="3"/>
        <v>2198.587085652387</v>
      </c>
      <c r="I14" s="2">
        <f t="shared" si="5"/>
        <v>10</v>
      </c>
      <c r="K14" s="93"/>
      <c r="L14" s="93"/>
      <c r="M14" s="93"/>
    </row>
    <row r="15" spans="2:9" ht="11.25">
      <c r="B15" s="22">
        <f t="shared" si="4"/>
        <v>2555</v>
      </c>
      <c r="C15" s="77">
        <v>1737.6</v>
      </c>
      <c r="D15" s="72"/>
      <c r="E15" s="78">
        <f t="shared" si="0"/>
        <v>1832.8049999999998</v>
      </c>
      <c r="F15" s="79">
        <f t="shared" si="1"/>
        <v>1467.0229143476126</v>
      </c>
      <c r="G15" s="80">
        <f t="shared" si="2"/>
        <v>365.78208565238725</v>
      </c>
      <c r="H15" s="81">
        <f t="shared" si="3"/>
        <v>2198.587085652387</v>
      </c>
      <c r="I15" s="2">
        <f t="shared" si="5"/>
        <v>11</v>
      </c>
    </row>
    <row r="16" spans="2:9" ht="11.25">
      <c r="B16" s="22">
        <f t="shared" si="4"/>
        <v>2556</v>
      </c>
      <c r="C16" s="77">
        <v>2054.8999999999996</v>
      </c>
      <c r="D16" s="72"/>
      <c r="E16" s="78">
        <f t="shared" si="0"/>
        <v>1832.8049999999998</v>
      </c>
      <c r="F16" s="79">
        <f t="shared" si="1"/>
        <v>1467.0229143476126</v>
      </c>
      <c r="G16" s="80">
        <f t="shared" si="2"/>
        <v>365.78208565238725</v>
      </c>
      <c r="H16" s="81">
        <f t="shared" si="3"/>
        <v>2198.587085652387</v>
      </c>
      <c r="I16" s="2">
        <f t="shared" si="5"/>
        <v>12</v>
      </c>
    </row>
    <row r="17" spans="2:9" ht="11.25">
      <c r="B17" s="22">
        <f t="shared" si="4"/>
        <v>2557</v>
      </c>
      <c r="C17" s="77">
        <v>1317.3</v>
      </c>
      <c r="D17" s="72"/>
      <c r="E17" s="78">
        <f t="shared" si="0"/>
        <v>1832.8049999999998</v>
      </c>
      <c r="F17" s="79">
        <f t="shared" si="1"/>
        <v>1467.0229143476126</v>
      </c>
      <c r="G17" s="80">
        <f t="shared" si="2"/>
        <v>365.78208565238725</v>
      </c>
      <c r="H17" s="81">
        <f t="shared" si="3"/>
        <v>2198.587085652387</v>
      </c>
      <c r="I17" s="2">
        <f t="shared" si="5"/>
        <v>13</v>
      </c>
    </row>
    <row r="18" spans="2:9" ht="11.25">
      <c r="B18" s="22">
        <f t="shared" si="4"/>
        <v>2558</v>
      </c>
      <c r="C18" s="77">
        <v>1393.5</v>
      </c>
      <c r="D18" s="72"/>
      <c r="E18" s="78">
        <f t="shared" si="0"/>
        <v>1832.8049999999998</v>
      </c>
      <c r="F18" s="79">
        <f t="shared" si="1"/>
        <v>1467.0229143476126</v>
      </c>
      <c r="G18" s="80">
        <f t="shared" si="2"/>
        <v>365.78208565238725</v>
      </c>
      <c r="H18" s="81">
        <f t="shared" si="3"/>
        <v>2198.587085652387</v>
      </c>
      <c r="I18" s="2">
        <f t="shared" si="5"/>
        <v>14</v>
      </c>
    </row>
    <row r="19" spans="2:13" ht="11.25">
      <c r="B19" s="22">
        <f t="shared" si="4"/>
        <v>2559</v>
      </c>
      <c r="C19" s="77">
        <v>2322.5</v>
      </c>
      <c r="D19" s="72"/>
      <c r="E19" s="78">
        <f t="shared" si="0"/>
        <v>1832.8049999999998</v>
      </c>
      <c r="F19" s="79">
        <f t="shared" si="1"/>
        <v>1467.0229143476126</v>
      </c>
      <c r="G19" s="80">
        <f t="shared" si="2"/>
        <v>365.78208565238725</v>
      </c>
      <c r="H19" s="81">
        <f t="shared" si="3"/>
        <v>2198.587085652387</v>
      </c>
      <c r="I19" s="2">
        <f t="shared" si="5"/>
        <v>15</v>
      </c>
      <c r="K19" s="94"/>
      <c r="L19" s="94"/>
      <c r="M19" s="94"/>
    </row>
    <row r="20" spans="2:9" ht="11.25">
      <c r="B20" s="95">
        <v>2560</v>
      </c>
      <c r="C20" s="82">
        <v>2016.3</v>
      </c>
      <c r="D20" s="72"/>
      <c r="E20" s="78">
        <f t="shared" si="0"/>
        <v>1832.8049999999998</v>
      </c>
      <c r="F20" s="79">
        <f t="shared" si="1"/>
        <v>1467.0229143476126</v>
      </c>
      <c r="G20" s="80">
        <f t="shared" si="2"/>
        <v>365.78208565238725</v>
      </c>
      <c r="H20" s="81">
        <f t="shared" si="3"/>
        <v>2198.587085652387</v>
      </c>
      <c r="I20" s="2">
        <f>I19+1</f>
        <v>16</v>
      </c>
    </row>
    <row r="21" spans="2:9" ht="11.25">
      <c r="B21" s="22">
        <v>2561</v>
      </c>
      <c r="C21" s="77">
        <v>2164.7</v>
      </c>
      <c r="D21" s="72"/>
      <c r="E21" s="78">
        <f t="shared" si="0"/>
        <v>1832.8049999999998</v>
      </c>
      <c r="F21" s="79">
        <f t="shared" si="1"/>
        <v>1467.0229143476126</v>
      </c>
      <c r="G21" s="80">
        <f t="shared" si="2"/>
        <v>365.78208565238725</v>
      </c>
      <c r="H21" s="81">
        <f t="shared" si="3"/>
        <v>2198.587085652387</v>
      </c>
      <c r="I21" s="2">
        <f>I20+1</f>
        <v>17</v>
      </c>
    </row>
    <row r="22" spans="2:9" ht="11.25">
      <c r="B22" s="22">
        <v>2562</v>
      </c>
      <c r="C22" s="77">
        <v>1188.6</v>
      </c>
      <c r="E22" s="78">
        <f t="shared" si="0"/>
        <v>1832.8049999999998</v>
      </c>
      <c r="F22" s="79">
        <f t="shared" si="1"/>
        <v>1467.0229143476126</v>
      </c>
      <c r="G22" s="80">
        <f t="shared" si="2"/>
        <v>365.78208565238725</v>
      </c>
      <c r="H22" s="81">
        <f t="shared" si="3"/>
        <v>2198.587085652387</v>
      </c>
      <c r="I22" s="2">
        <f>I21+1</f>
        <v>18</v>
      </c>
    </row>
    <row r="23" spans="2:9" ht="11.25">
      <c r="B23" s="22">
        <v>2563</v>
      </c>
      <c r="C23" s="77">
        <v>1844.9</v>
      </c>
      <c r="D23" s="96"/>
      <c r="E23" s="78">
        <f t="shared" si="0"/>
        <v>1832.8049999999998</v>
      </c>
      <c r="F23" s="79">
        <f t="shared" si="1"/>
        <v>1467.0229143476126</v>
      </c>
      <c r="G23" s="80">
        <f t="shared" si="2"/>
        <v>365.78208565238725</v>
      </c>
      <c r="H23" s="81">
        <f t="shared" si="3"/>
        <v>2198.587085652387</v>
      </c>
      <c r="I23" s="2">
        <f>I22+1</f>
        <v>19</v>
      </c>
    </row>
    <row r="24" spans="2:14" ht="11.25">
      <c r="B24" s="100">
        <v>2564</v>
      </c>
      <c r="C24" s="101">
        <v>1754</v>
      </c>
      <c r="D24" s="102"/>
      <c r="E24" s="78">
        <f t="shared" si="0"/>
        <v>1832.8049999999998</v>
      </c>
      <c r="F24" s="79">
        <f t="shared" si="1"/>
        <v>1467.0229143476126</v>
      </c>
      <c r="G24" s="80">
        <f t="shared" si="2"/>
        <v>365.78208565238725</v>
      </c>
      <c r="H24" s="81">
        <f t="shared" si="3"/>
        <v>2198.587085652387</v>
      </c>
      <c r="I24" s="2">
        <f>I23+1</f>
        <v>20</v>
      </c>
      <c r="K24" s="106" t="str">
        <f>'[1]std. - เขื่อนแม่งัด'!$K$42:$N$42</f>
        <v>ปีน้ำ2565 ปริมาณฝนสะสม 1 เม.ย.65 - 31 มี.ค.66</v>
      </c>
      <c r="L24" s="106"/>
      <c r="M24" s="106"/>
      <c r="N24" s="106"/>
    </row>
    <row r="25" spans="2:8" ht="11.25">
      <c r="B25" s="97">
        <v>2565</v>
      </c>
      <c r="C25" s="98">
        <v>1985</v>
      </c>
      <c r="D25" s="99">
        <f>C25</f>
        <v>1985</v>
      </c>
      <c r="E25" s="78"/>
      <c r="F25" s="79"/>
      <c r="G25" s="80"/>
      <c r="H25" s="81"/>
    </row>
    <row r="26" spans="2:8" ht="11.25">
      <c r="B26" s="97"/>
      <c r="C26" s="98"/>
      <c r="D26" s="99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16" ht="12.75">
      <c r="B33" s="22"/>
      <c r="C33" s="82"/>
      <c r="D33" s="72"/>
      <c r="E33" s="78"/>
      <c r="F33" s="79"/>
      <c r="G33" s="80"/>
      <c r="H33" s="81"/>
      <c r="P33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8" ht="11.25">
      <c r="B36" s="22"/>
      <c r="C36" s="82"/>
      <c r="D36" s="72"/>
      <c r="E36" s="78"/>
      <c r="F36" s="79"/>
      <c r="G36" s="80"/>
      <c r="H36" s="81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90"/>
      <c r="C47" s="91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14" ht="11.25">
      <c r="B49" s="22"/>
      <c r="C49" s="82"/>
      <c r="D49" s="72"/>
      <c r="E49" s="78"/>
      <c r="F49" s="79"/>
      <c r="G49" s="80"/>
      <c r="H49" s="81"/>
      <c r="J49" s="23"/>
      <c r="K49" s="23"/>
      <c r="L49" s="23"/>
      <c r="M49" s="23"/>
      <c r="N49" s="23"/>
    </row>
    <row r="50" spans="2:14" ht="11.25">
      <c r="B50" s="22"/>
      <c r="C50" s="82"/>
      <c r="D50" s="72"/>
      <c r="E50" s="83"/>
      <c r="F50" s="84"/>
      <c r="G50" s="85"/>
      <c r="H50" s="86"/>
      <c r="J50" s="30"/>
      <c r="K50" s="30"/>
      <c r="L50" s="30"/>
      <c r="M50" s="30"/>
      <c r="N50" s="23"/>
    </row>
    <row r="51" spans="2:14" ht="11.25">
      <c r="B51" s="29"/>
      <c r="C51" s="87"/>
      <c r="D51" s="72"/>
      <c r="E51" s="83"/>
      <c r="F51" s="84"/>
      <c r="G51" s="85"/>
      <c r="H51" s="86"/>
      <c r="J51" s="30"/>
      <c r="K51" s="30"/>
      <c r="L51" s="30"/>
      <c r="M51" s="30"/>
      <c r="N51" s="23"/>
    </row>
    <row r="52" spans="2:14" ht="11.25">
      <c r="B52" s="29"/>
      <c r="C52" s="87"/>
      <c r="D52" s="72"/>
      <c r="E52" s="83"/>
      <c r="F52" s="84"/>
      <c r="G52" s="85"/>
      <c r="H52" s="86"/>
      <c r="J52" s="31"/>
      <c r="K52" s="28"/>
      <c r="L52" s="31"/>
      <c r="M52" s="32"/>
      <c r="N52" s="23"/>
    </row>
    <row r="53" spans="2:13" ht="11.25">
      <c r="B53" s="22"/>
      <c r="C53" s="82"/>
      <c r="D53" s="72"/>
      <c r="E53" s="83"/>
      <c r="F53" s="84"/>
      <c r="G53" s="85"/>
      <c r="H53" s="86"/>
      <c r="J53" s="33"/>
      <c r="K53" s="34"/>
      <c r="L53" s="33"/>
      <c r="M53" s="35"/>
    </row>
    <row r="54" spans="2:13" ht="11.25">
      <c r="B54" s="22"/>
      <c r="C54" s="82"/>
      <c r="D54" s="72"/>
      <c r="E54" s="83"/>
      <c r="F54" s="84"/>
      <c r="G54" s="85"/>
      <c r="H54" s="86"/>
      <c r="J54" s="33"/>
      <c r="K54" s="34"/>
      <c r="L54" s="33"/>
      <c r="M54" s="35"/>
    </row>
    <row r="55" spans="2:13" ht="11.25">
      <c r="B55" s="22"/>
      <c r="C55" s="82"/>
      <c r="D55" s="72"/>
      <c r="E55" s="83"/>
      <c r="F55" s="84"/>
      <c r="G55" s="85"/>
      <c r="H55" s="86"/>
      <c r="J55" s="33"/>
      <c r="K55" s="34"/>
      <c r="L55" s="33"/>
      <c r="M55" s="35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AVERAGE(C5:C24)</f>
        <v>1832.8049999999998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STDEV(C5:C24)</f>
        <v>365.78208565238725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0.19957501515566975</v>
      </c>
      <c r="D104" s="48"/>
      <c r="E104" s="59">
        <f>C104*100</f>
        <v>19.957501515566975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2">
        <f>C110-C111-C112</f>
        <v>14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1467.0229143476126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2">
        <f>C111</f>
        <v>3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2198.587085652387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2">
        <f>C112</f>
        <v>3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20</v>
      </c>
    </row>
    <row r="111" ht="11.25">
      <c r="C111" s="89">
        <f>COUNTIF(C5:C24,"&gt;2212")</f>
        <v>3</v>
      </c>
    </row>
    <row r="112" ht="11.25">
      <c r="C112" s="89">
        <f>COUNTIF(C5:C24,"&lt;1462")</f>
        <v>3</v>
      </c>
    </row>
  </sheetData>
  <sheetProtection/>
  <mergeCells count="2">
    <mergeCell ref="B2:B4"/>
    <mergeCell ref="K24:N2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2016-07-22T02:16:30Z</cp:lastPrinted>
  <dcterms:created xsi:type="dcterms:W3CDTF">2016-04-07T02:09:12Z</dcterms:created>
  <dcterms:modified xsi:type="dcterms:W3CDTF">2023-04-10T03:31:53Z</dcterms:modified>
  <cp:category/>
  <cp:version/>
  <cp:contentType/>
  <cp:contentStatus/>
</cp:coreProperties>
</file>