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540" windowHeight="6225" tabRatio="597" firstSheet="1" activeTab="1"/>
  </bookViews>
  <sheets>
    <sheet name="XX0" sheetId="1" state="veryHidden" r:id="rId1"/>
    <sheet name="MONTHLY" sheetId="2" r:id="rId2"/>
  </sheets>
  <externalReferences>
    <externalReference r:id="rId5"/>
  </externalReferences>
  <definedNames>
    <definedName name="_Regression_Int" localSheetId="1" hidden="1">1</definedName>
    <definedName name="_xlnm.Print_Area" localSheetId="1">'MONTHLY'!$Q:$Y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<sst xmlns="http://schemas.openxmlformats.org/spreadsheetml/2006/main" count="257" uniqueCount="48">
  <si>
    <t xml:space="preserve"> ปริมาณน้ำฝนรายเดือน  -  มิลลิเมตร</t>
  </si>
  <si>
    <t>สถานี :  07751 P.65  บ้านม่วงป๊อก อ.เวียงแหง  จ.เชียงใหม่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</si>
  <si>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</si>
  <si>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</si>
  <si>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</si>
  <si>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</si>
  <si>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</si>
  <si>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</si>
  <si>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</si>
  <si>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</si>
  <si>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</si>
  <si>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</si>
  <si>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</si>
  <si>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</si>
  <si>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</si>
  <si>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</si>
  <si>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</si>
  <si>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</si>
  <si>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</si>
  <si>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</si>
  <si>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มม.</t>
  </si>
  <si>
    <t>มม./วัน</t>
  </si>
  <si>
    <t xml:space="preserve">หยุดสำรวจปริมาณน้ำฝน วันที่ 6 ส.ค. 2545 </t>
  </si>
  <si>
    <t>ปริมาณน้ำฝนรายวัน - มิลลิเมตร</t>
  </si>
  <si>
    <t xml:space="preserve">ปีน้ำ -2548 (2005) </t>
  </si>
  <si>
    <t>วันที่</t>
  </si>
  <si>
    <t>ปี</t>
  </si>
  <si>
    <t>ฝนสูงสุด 1  วัน</t>
  </si>
  <si>
    <t xml:space="preserve">ฝนสูงสุด  2 วัน </t>
  </si>
  <si>
    <t>ฝนสูงสุด 3  วัน</t>
  </si>
  <si>
    <t xml:space="preserve">ฝนสูงสุด  4 วัน </t>
  </si>
  <si>
    <t>ฝนสูงสุด 5 วัน</t>
  </si>
  <si>
    <t xml:space="preserve">ฝนสูงสุด  6 วัน </t>
  </si>
  <si>
    <t>ฝนสูงสุด 7 วัน</t>
  </si>
  <si>
    <t xml:space="preserve">ฝนสูงสุด  8 วัน 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</si>
  <si>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</si>
  <si>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</si>
  <si>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</si>
  <si>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</si>
  <si>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</si>
  <si>
    <t>สถานี : 07751 (P.65) อ.เวียงแหง จ. เชียงใหม่  (เปิดทำการสำรวจปริมาณน้ำฝนใหม่)</t>
  </si>
  <si>
    <t xml:space="preserve">ปีน้ำ -2549 (2006) </t>
  </si>
  <si>
    <t xml:space="preserve">สถานี : 07751 (P.65) อ.เวียงแหง จ. เชียงใหม่  </t>
  </si>
  <si>
    <t xml:space="preserve">ปีน้ำ -2550(2007) </t>
  </si>
  <si>
    <t xml:space="preserve">ปีน้ำ -2551(2008) </t>
  </si>
  <si>
    <t>-</t>
  </si>
  <si>
    <t>หยุดสำรวจปริมาณน้ำฝน วันที่ 6 ส.ค. 2545 - 2547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</si>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</sst>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0.0000_)"/>
    <numFmt numFmtId="187" formatCode="d\ ดดด"/>
    <numFmt numFmtId="188" formatCode="dd\ mmm"/>
    <numFmt numFmtId="189" formatCode="dd\ mmm\ yyyy"/>
    <numFmt numFmtId="190" formatCode="dd\ ดดด\ yyyy"/>
    <numFmt numFmtId="191" formatCode="yyyy"/>
    <numFmt numFmtId="192" formatCode="#,##0.0_);\(#,##0.0\)"/>
    <numFmt numFmtId="193" formatCode="_(\฿* \t#,##0_);_(\฿* \(\t#,##0\);_(\฿* &quot;-&quot;_);_(@_)"/>
    <numFmt numFmtId="194" formatCode="ดดด\ bbbb"/>
    <numFmt numFmtId="195" formatCode="\ \ \ bbbb"/>
    <numFmt numFmtId="196" formatCode="mmm\-yyyy"/>
    <numFmt numFmtId="197" formatCode="bbbb"/>
    <numFmt numFmtId="198" formatCode="0.000_)"/>
    <numFmt numFmtId="199" formatCode="[$-41E]d\ mmmm\ yyyy"/>
    <numFmt numFmtId="200" formatCode="[$-1010409]d\ mmm\ yy;@"/>
    <numFmt numFmtId="201" formatCode="[$-1010409]d\ mmmm\ yyyy;@"/>
    <numFmt numFmtId="202" formatCode="[$-107041E]d\ mmm\ yy;@"/>
    <numFmt numFmtId="203" formatCode="#,##0_ ;\-#,##0\ "/>
    <numFmt numFmtId="204" formatCode="[$-409]h:mm:ss\ AM/PM"/>
    <numFmt numFmtId="205" formatCode="[$-409]dddd\,\ mmmm\ dd\,\ yyyy"/>
    <numFmt numFmtId="206" formatCode="d\ \ด\ด\ด"/>
    <numFmt numFmtId="207" formatCode="d\ \ด\ด\ด\ด\b\b\b\b"/>
    <numFmt numFmtId="208" formatCode="&quot;$&quot;#,##0;[Red]\-&quot;$&quot;#,##0"/>
    <numFmt numFmtId="209" formatCode="&quot;$&quot;#,##0.00;[Red]\-&quot;$&quot;#,##0.00"/>
    <numFmt numFmtId="210" formatCode="\ bbbb"/>
    <numFmt numFmtId="211" formatCode="\2\5\4\6"/>
    <numFmt numFmtId="212" formatCode="\t#,##0_);\(\t#,##0\)"/>
    <numFmt numFmtId="213" formatCode="dd\ ดดด"/>
    <numFmt numFmtId="214" formatCode="[$-409]mmm\-yy;@"/>
  </numFmts>
  <fonts count="5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9.7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AngsanaUPC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.75"/>
      <color indexed="8"/>
      <name val="AngsanaUPC"/>
      <family val="0"/>
    </font>
    <font>
      <b/>
      <sz val="10"/>
      <color indexed="8"/>
      <name val="Angsan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93" fontId="0" fillId="0" borderId="0">
      <alignment/>
      <protection/>
    </xf>
    <xf numFmtId="0" fontId="8" fillId="0" borderId="0" applyProtection="0">
      <alignment/>
    </xf>
    <xf numFmtId="192" fontId="7" fillId="0" borderId="0">
      <alignment/>
      <protection/>
    </xf>
    <xf numFmtId="0" fontId="45" fillId="0" borderId="0" applyNumberFormat="0" applyFill="0" applyBorder="0" applyAlignment="0" applyProtection="0"/>
    <xf numFmtId="2" fontId="8" fillId="0" borderId="0" applyProtection="0">
      <alignment/>
    </xf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0">
      <alignment vertical="justify"/>
      <protection/>
    </xf>
    <xf numFmtId="0" fontId="5" fillId="0" borderId="9" applyAlignment="0">
      <protection/>
    </xf>
    <xf numFmtId="0" fontId="54" fillId="0" borderId="0" applyNumberFormat="0" applyFill="0" applyBorder="0" applyAlignment="0" applyProtection="0"/>
    <xf numFmtId="0" fontId="8" fillId="0" borderId="10" applyProtection="0">
      <alignment/>
    </xf>
    <xf numFmtId="0" fontId="6" fillId="0" borderId="0">
      <alignment horizontal="centerContinuous" vertical="center"/>
      <protection/>
    </xf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</cellStyleXfs>
  <cellXfs count="97">
    <xf numFmtId="182" fontId="0" fillId="0" borderId="0" xfId="0" applyAlignment="1">
      <alignment/>
    </xf>
    <xf numFmtId="184" fontId="14" fillId="0" borderId="0" xfId="0" applyNumberFormat="1" applyFont="1" applyAlignment="1" applyProtection="1">
      <alignment horizontal="centerContinuous"/>
      <protection/>
    </xf>
    <xf numFmtId="182" fontId="15" fillId="0" borderId="0" xfId="0" applyFont="1" applyAlignment="1">
      <alignment horizontal="centerContinuous"/>
    </xf>
    <xf numFmtId="1" fontId="14" fillId="0" borderId="0" xfId="0" applyNumberFormat="1" applyFont="1" applyAlignment="1" applyProtection="1">
      <alignment horizontal="centerContinuous"/>
      <protection/>
    </xf>
    <xf numFmtId="1" fontId="14" fillId="0" borderId="12" xfId="0" applyNumberFormat="1" applyFont="1" applyBorder="1" applyAlignment="1" applyProtection="1">
      <alignment horizontal="center"/>
      <protection/>
    </xf>
    <xf numFmtId="184" fontId="14" fillId="0" borderId="13" xfId="0" applyNumberFormat="1" applyFont="1" applyBorder="1" applyAlignment="1" applyProtection="1">
      <alignment horizontal="center"/>
      <protection/>
    </xf>
    <xf numFmtId="184" fontId="14" fillId="0" borderId="12" xfId="0" applyNumberFormat="1" applyFont="1" applyBorder="1" applyAlignment="1" applyProtection="1">
      <alignment horizontal="center"/>
      <protection/>
    </xf>
    <xf numFmtId="195" fontId="15" fillId="0" borderId="14" xfId="0" applyNumberFormat="1" applyFont="1" applyBorder="1" applyAlignment="1">
      <alignment horizontal="center"/>
    </xf>
    <xf numFmtId="184" fontId="15" fillId="0" borderId="15" xfId="0" applyNumberFormat="1" applyFont="1" applyBorder="1" applyAlignment="1">
      <alignment horizontal="right"/>
    </xf>
    <xf numFmtId="184" fontId="15" fillId="0" borderId="16" xfId="0" applyNumberFormat="1" applyFont="1" applyBorder="1" applyAlignment="1">
      <alignment horizontal="right"/>
    </xf>
    <xf numFmtId="184" fontId="15" fillId="0" borderId="17" xfId="0" applyNumberFormat="1" applyFont="1" applyBorder="1" applyAlignment="1">
      <alignment horizontal="right"/>
    </xf>
    <xf numFmtId="184" fontId="15" fillId="0" borderId="18" xfId="0" applyNumberFormat="1" applyFont="1" applyBorder="1" applyAlignment="1">
      <alignment horizontal="right"/>
    </xf>
    <xf numFmtId="1" fontId="15" fillId="0" borderId="18" xfId="0" applyNumberFormat="1" applyFont="1" applyBorder="1" applyAlignment="1">
      <alignment horizontal="right"/>
    </xf>
    <xf numFmtId="184" fontId="15" fillId="0" borderId="19" xfId="0" applyNumberFormat="1" applyFont="1" applyBorder="1" applyAlignment="1">
      <alignment/>
    </xf>
    <xf numFmtId="184" fontId="15" fillId="0" borderId="20" xfId="0" applyNumberFormat="1" applyFont="1" applyBorder="1" applyAlignment="1">
      <alignment/>
    </xf>
    <xf numFmtId="184" fontId="15" fillId="0" borderId="21" xfId="0" applyNumberFormat="1" applyFont="1" applyBorder="1" applyAlignment="1">
      <alignment/>
    </xf>
    <xf numFmtId="184" fontId="15" fillId="0" borderId="14" xfId="0" applyNumberFormat="1" applyFont="1" applyBorder="1" applyAlignment="1">
      <alignment horizontal="right"/>
    </xf>
    <xf numFmtId="1" fontId="15" fillId="0" borderId="14" xfId="0" applyNumberFormat="1" applyFont="1" applyBorder="1" applyAlignment="1">
      <alignment horizontal="right"/>
    </xf>
    <xf numFmtId="184" fontId="15" fillId="0" borderId="19" xfId="0" applyNumberFormat="1" applyFont="1" applyBorder="1" applyAlignment="1">
      <alignment horizontal="right"/>
    </xf>
    <xf numFmtId="184" fontId="15" fillId="0" borderId="20" xfId="0" applyNumberFormat="1" applyFont="1" applyBorder="1" applyAlignment="1">
      <alignment horizontal="right"/>
    </xf>
    <xf numFmtId="184" fontId="15" fillId="0" borderId="21" xfId="0" applyNumberFormat="1" applyFont="1" applyBorder="1" applyAlignment="1">
      <alignment horizontal="right"/>
    </xf>
    <xf numFmtId="184" fontId="15" fillId="0" borderId="19" xfId="0" applyNumberFormat="1" applyFont="1" applyBorder="1" applyAlignment="1">
      <alignment horizontal="right" vertical="center"/>
    </xf>
    <xf numFmtId="184" fontId="15" fillId="0" borderId="20" xfId="0" applyNumberFormat="1" applyFont="1" applyBorder="1" applyAlignment="1">
      <alignment horizontal="right" vertical="center"/>
    </xf>
    <xf numFmtId="184" fontId="15" fillId="0" borderId="21" xfId="0" applyNumberFormat="1" applyFont="1" applyBorder="1" applyAlignment="1">
      <alignment horizontal="right" vertical="center"/>
    </xf>
    <xf numFmtId="184" fontId="15" fillId="0" borderId="20" xfId="0" applyNumberFormat="1" applyFont="1" applyBorder="1" applyAlignment="1">
      <alignment/>
    </xf>
    <xf numFmtId="183" fontId="15" fillId="0" borderId="14" xfId="0" applyNumberFormat="1" applyFont="1" applyBorder="1" applyAlignment="1">
      <alignment horizontal="center"/>
    </xf>
    <xf numFmtId="186" fontId="15" fillId="0" borderId="18" xfId="0" applyNumberFormat="1" applyFont="1" applyBorder="1" applyAlignment="1">
      <alignment horizontal="center"/>
    </xf>
    <xf numFmtId="182" fontId="15" fillId="0" borderId="22" xfId="0" applyFont="1" applyBorder="1" applyAlignment="1">
      <alignment horizontal="center"/>
    </xf>
    <xf numFmtId="184" fontId="15" fillId="0" borderId="23" xfId="0" applyNumberFormat="1" applyFont="1" applyBorder="1" applyAlignment="1">
      <alignment horizontal="right"/>
    </xf>
    <xf numFmtId="184" fontId="15" fillId="0" borderId="24" xfId="0" applyNumberFormat="1" applyFont="1" applyBorder="1" applyAlignment="1">
      <alignment horizontal="right"/>
    </xf>
    <xf numFmtId="184" fontId="15" fillId="0" borderId="22" xfId="0" applyNumberFormat="1" applyFont="1" applyBorder="1" applyAlignment="1">
      <alignment horizontal="right"/>
    </xf>
    <xf numFmtId="1" fontId="15" fillId="0" borderId="22" xfId="0" applyNumberFormat="1" applyFont="1" applyBorder="1" applyAlignment="1">
      <alignment horizontal="right"/>
    </xf>
    <xf numFmtId="182" fontId="15" fillId="0" borderId="25" xfId="0" applyFont="1" applyBorder="1" applyAlignment="1">
      <alignment horizontal="center"/>
    </xf>
    <xf numFmtId="184" fontId="15" fillId="0" borderId="26" xfId="0" applyNumberFormat="1" applyFont="1" applyBorder="1" applyAlignment="1">
      <alignment horizontal="right"/>
    </xf>
    <xf numFmtId="184" fontId="15" fillId="0" borderId="27" xfId="0" applyNumberFormat="1" applyFont="1" applyBorder="1" applyAlignment="1">
      <alignment horizontal="right"/>
    </xf>
    <xf numFmtId="184" fontId="15" fillId="0" borderId="25" xfId="0" applyNumberFormat="1" applyFont="1" applyBorder="1" applyAlignment="1">
      <alignment horizontal="right"/>
    </xf>
    <xf numFmtId="1" fontId="15" fillId="0" borderId="25" xfId="0" applyNumberFormat="1" applyFont="1" applyBorder="1" applyAlignment="1">
      <alignment horizontal="right"/>
    </xf>
    <xf numFmtId="182" fontId="15" fillId="0" borderId="28" xfId="0" applyFont="1" applyBorder="1" applyAlignment="1">
      <alignment horizontal="center"/>
    </xf>
    <xf numFmtId="182" fontId="15" fillId="0" borderId="28" xfId="0" applyFont="1" applyBorder="1" applyAlignment="1">
      <alignment horizontal="right"/>
    </xf>
    <xf numFmtId="183" fontId="15" fillId="0" borderId="28" xfId="0" applyNumberFormat="1" applyFont="1" applyBorder="1" applyAlignment="1">
      <alignment horizontal="center"/>
    </xf>
    <xf numFmtId="182" fontId="15" fillId="0" borderId="0" xfId="0" applyFont="1" applyBorder="1" applyAlignment="1">
      <alignment horizontal="right"/>
    </xf>
    <xf numFmtId="187" fontId="16" fillId="0" borderId="0" xfId="0" applyNumberFormat="1" applyFont="1" applyBorder="1" applyAlignment="1">
      <alignment/>
    </xf>
    <xf numFmtId="182" fontId="15" fillId="0" borderId="0" xfId="0" applyFont="1" applyBorder="1" applyAlignment="1">
      <alignment/>
    </xf>
    <xf numFmtId="182" fontId="14" fillId="0" borderId="0" xfId="0" applyFont="1" applyAlignment="1">
      <alignment horizontal="center" vertical="center"/>
    </xf>
    <xf numFmtId="185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182" fontId="15" fillId="0" borderId="29" xfId="0" applyFont="1" applyBorder="1" applyAlignment="1">
      <alignment horizontal="center" vertical="center"/>
    </xf>
    <xf numFmtId="182" fontId="15" fillId="0" borderId="30" xfId="0" applyFont="1" applyBorder="1" applyAlignment="1">
      <alignment horizontal="center" vertical="center"/>
    </xf>
    <xf numFmtId="185" fontId="15" fillId="0" borderId="30" xfId="0" applyNumberFormat="1" applyFont="1" applyBorder="1" applyAlignment="1">
      <alignment horizontal="center" vertical="center"/>
    </xf>
    <xf numFmtId="182" fontId="15" fillId="0" borderId="31" xfId="0" applyFont="1" applyBorder="1" applyAlignment="1">
      <alignment horizontal="center" vertical="center"/>
    </xf>
    <xf numFmtId="182" fontId="15" fillId="0" borderId="12" xfId="0" applyFont="1" applyBorder="1" applyAlignment="1">
      <alignment horizontal="center" vertical="center"/>
    </xf>
    <xf numFmtId="182" fontId="15" fillId="0" borderId="0" xfId="0" applyFont="1" applyAlignment="1">
      <alignment horizontal="center" vertical="center"/>
    </xf>
    <xf numFmtId="1" fontId="15" fillId="0" borderId="32" xfId="0" applyNumberFormat="1" applyFont="1" applyBorder="1" applyAlignment="1">
      <alignment horizontal="center" vertical="center"/>
    </xf>
    <xf numFmtId="184" fontId="15" fillId="0" borderId="33" xfId="0" applyNumberFormat="1" applyFont="1" applyBorder="1" applyAlignment="1">
      <alignment horizontal="center" vertical="center"/>
    </xf>
    <xf numFmtId="184" fontId="15" fillId="0" borderId="34" xfId="0" applyNumberFormat="1" applyFont="1" applyBorder="1" applyAlignment="1">
      <alignment horizontal="center" vertical="center"/>
    </xf>
    <xf numFmtId="185" fontId="15" fillId="0" borderId="34" xfId="0" applyNumberFormat="1" applyFont="1" applyBorder="1" applyAlignment="1">
      <alignment horizontal="center" vertical="center"/>
    </xf>
    <xf numFmtId="185" fontId="15" fillId="0" borderId="35" xfId="0" applyNumberFormat="1" applyFont="1" applyBorder="1" applyAlignment="1">
      <alignment horizontal="center" vertical="center"/>
    </xf>
    <xf numFmtId="184" fontId="15" fillId="0" borderId="32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84" fontId="15" fillId="0" borderId="23" xfId="0" applyNumberFormat="1" applyFont="1" applyBorder="1" applyAlignment="1">
      <alignment horizontal="center" vertical="center"/>
    </xf>
    <xf numFmtId="184" fontId="15" fillId="0" borderId="24" xfId="0" applyNumberFormat="1" applyFont="1" applyBorder="1" applyAlignment="1">
      <alignment horizontal="center" vertical="center"/>
    </xf>
    <xf numFmtId="185" fontId="15" fillId="0" borderId="24" xfId="0" applyNumberFormat="1" applyFont="1" applyBorder="1" applyAlignment="1">
      <alignment horizontal="center" vertical="center"/>
    </xf>
    <xf numFmtId="185" fontId="15" fillId="0" borderId="36" xfId="0" applyNumberFormat="1" applyFont="1" applyBorder="1" applyAlignment="1">
      <alignment horizontal="center" vertical="center"/>
    </xf>
    <xf numFmtId="184" fontId="15" fillId="0" borderId="22" xfId="0" applyNumberFormat="1" applyFont="1" applyBorder="1" applyAlignment="1">
      <alignment horizontal="center" vertical="center"/>
    </xf>
    <xf numFmtId="1" fontId="15" fillId="0" borderId="37" xfId="0" applyNumberFormat="1" applyFont="1" applyBorder="1" applyAlignment="1">
      <alignment horizontal="center" vertical="center"/>
    </xf>
    <xf numFmtId="184" fontId="15" fillId="0" borderId="38" xfId="0" applyNumberFormat="1" applyFont="1" applyBorder="1" applyAlignment="1">
      <alignment horizontal="center" vertical="center"/>
    </xf>
    <xf numFmtId="184" fontId="15" fillId="0" borderId="39" xfId="0" applyNumberFormat="1" applyFont="1" applyBorder="1" applyAlignment="1">
      <alignment horizontal="center" vertical="center"/>
    </xf>
    <xf numFmtId="185" fontId="15" fillId="0" borderId="39" xfId="0" applyNumberFormat="1" applyFont="1" applyBorder="1" applyAlignment="1">
      <alignment horizontal="center" vertical="center"/>
    </xf>
    <xf numFmtId="185" fontId="15" fillId="0" borderId="40" xfId="0" applyNumberFormat="1" applyFont="1" applyBorder="1" applyAlignment="1">
      <alignment horizontal="center" vertical="center"/>
    </xf>
    <xf numFmtId="184" fontId="15" fillId="0" borderId="37" xfId="0" applyNumberFormat="1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184" fontId="15" fillId="0" borderId="41" xfId="0" applyNumberFormat="1" applyFont="1" applyBorder="1" applyAlignment="1">
      <alignment horizontal="center" vertical="center"/>
    </xf>
    <xf numFmtId="184" fontId="15" fillId="0" borderId="42" xfId="0" applyNumberFormat="1" applyFont="1" applyBorder="1" applyAlignment="1">
      <alignment horizontal="center" vertical="center"/>
    </xf>
    <xf numFmtId="184" fontId="15" fillId="0" borderId="43" xfId="0" applyNumberFormat="1" applyFont="1" applyBorder="1" applyAlignment="1">
      <alignment horizontal="center" vertical="center"/>
    </xf>
    <xf numFmtId="183" fontId="15" fillId="0" borderId="38" xfId="0" applyNumberFormat="1" applyFont="1" applyBorder="1" applyAlignment="1">
      <alignment horizontal="center" vertical="center"/>
    </xf>
    <xf numFmtId="183" fontId="15" fillId="0" borderId="39" xfId="0" applyNumberFormat="1" applyFont="1" applyBorder="1" applyAlignment="1">
      <alignment horizontal="center" vertical="center"/>
    </xf>
    <xf numFmtId="1" fontId="15" fillId="0" borderId="39" xfId="0" applyNumberFormat="1" applyFont="1" applyBorder="1" applyAlignment="1">
      <alignment horizontal="center" vertical="center"/>
    </xf>
    <xf numFmtId="183" fontId="15" fillId="0" borderId="40" xfId="0" applyNumberFormat="1" applyFont="1" applyBorder="1" applyAlignment="1">
      <alignment horizontal="center" vertical="center"/>
    </xf>
    <xf numFmtId="183" fontId="15" fillId="0" borderId="37" xfId="0" applyNumberFormat="1" applyFont="1" applyBorder="1" applyAlignment="1">
      <alignment horizontal="center" vertical="center"/>
    </xf>
    <xf numFmtId="185" fontId="15" fillId="0" borderId="0" xfId="0" applyNumberFormat="1" applyFont="1" applyAlignment="1">
      <alignment horizontal="center" vertical="center"/>
    </xf>
    <xf numFmtId="184" fontId="15" fillId="0" borderId="0" xfId="0" applyNumberFormat="1" applyFont="1" applyAlignment="1">
      <alignment horizontal="center" vertical="center"/>
    </xf>
    <xf numFmtId="185" fontId="15" fillId="0" borderId="0" xfId="0" applyNumberFormat="1" applyFont="1" applyBorder="1" applyAlignment="1">
      <alignment horizontal="center" vertical="center"/>
    </xf>
    <xf numFmtId="185" fontId="15" fillId="0" borderId="42" xfId="0" applyNumberFormat="1" applyFont="1" applyBorder="1" applyAlignment="1">
      <alignment horizontal="center" vertical="center"/>
    </xf>
    <xf numFmtId="185" fontId="15" fillId="0" borderId="0" xfId="0" applyNumberFormat="1" applyFont="1" applyAlignment="1">
      <alignment horizontal="left" vertical="center"/>
    </xf>
    <xf numFmtId="182" fontId="15" fillId="0" borderId="0" xfId="0" applyFont="1" applyAlignment="1">
      <alignment/>
    </xf>
    <xf numFmtId="185" fontId="15" fillId="0" borderId="0" xfId="0" applyNumberFormat="1" applyFont="1" applyAlignment="1">
      <alignment/>
    </xf>
    <xf numFmtId="1" fontId="15" fillId="0" borderId="0" xfId="0" applyNumberFormat="1" applyFont="1" applyAlignment="1">
      <alignment horizontal="center"/>
    </xf>
    <xf numFmtId="184" fontId="15" fillId="0" borderId="18" xfId="0" applyNumberFormat="1" applyFont="1" applyBorder="1" applyAlignment="1">
      <alignment horizontal="center" vertical="center"/>
    </xf>
    <xf numFmtId="190" fontId="15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82" fontId="14" fillId="0" borderId="0" xfId="0" applyFont="1" applyAlignment="1">
      <alignment horizontal="center" vertical="center"/>
    </xf>
    <xf numFmtId="185" fontId="14" fillId="0" borderId="0" xfId="0" applyNumberFormat="1" applyFont="1" applyAlignment="1">
      <alignment horizontal="center" vertical="center"/>
    </xf>
    <xf numFmtId="190" fontId="15" fillId="0" borderId="0" xfId="0" applyNumberFormat="1" applyFont="1" applyBorder="1" applyAlignment="1">
      <alignment horizontal="center" vertical="center"/>
    </xf>
    <xf numFmtId="184" fontId="15" fillId="0" borderId="0" xfId="0" applyNumberFormat="1" applyFont="1" applyBorder="1" applyAlignment="1">
      <alignment horizontal="left"/>
    </xf>
    <xf numFmtId="182" fontId="14" fillId="0" borderId="0" xfId="0" applyFont="1" applyAlignment="1">
      <alignment horizontal="center"/>
    </xf>
    <xf numFmtId="1" fontId="14" fillId="0" borderId="44" xfId="0" applyNumberFormat="1" applyFont="1" applyBorder="1" applyAlignment="1" applyProtection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P.65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อ.เวียงแหง จ.เชียงใหม่</a:t>
            </a:r>
          </a:p>
        </c:rich>
      </c:tx>
      <c:layout>
        <c:manualLayout>
          <c:xMode val="factor"/>
          <c:yMode val="factor"/>
          <c:x val="0.030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17"/>
          <c:w val="0.939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ปริมาณน้ำฝนเฉลี่ย 1150.2 มม.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MONTHLY!$A$4:$A$33</c:f>
              <c:numCache/>
            </c:numRef>
          </c:cat>
          <c:val>
            <c:numRef>
              <c:f>MONTHLY!$N$4:$N$33</c:f>
              <c:numCache/>
            </c:numRef>
          </c:val>
        </c:ser>
        <c:axId val="47858209"/>
        <c:axId val="28070698"/>
      </c:barChart>
      <c:lineChart>
        <c:grouping val="standard"/>
        <c:varyColors val="0"/>
        <c:ser>
          <c:idx val="1"/>
          <c:order val="1"/>
          <c:tx>
            <c:v>ปริมาณน้ำฝนเฉลี่ย 1153.4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MONTHLY!$A$4:$A$33</c:f>
              <c:numCache/>
            </c:numRef>
          </c:cat>
          <c:val>
            <c:numRef>
              <c:f>MONTHLY!$P$4:$P$33</c:f>
              <c:numCache/>
            </c:numRef>
          </c:val>
          <c:smooth val="0"/>
        </c:ser>
        <c:axId val="47858209"/>
        <c:axId val="28070698"/>
      </c:lineChart>
      <c:dateAx>
        <c:axId val="47858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28070698"/>
        <c:crosses val="autoZero"/>
        <c:auto val="0"/>
        <c:baseTimeUnit val="years"/>
        <c:majorUnit val="2"/>
        <c:majorTimeUnit val="years"/>
        <c:minorUnit val="21"/>
        <c:minorTimeUnit val="days"/>
        <c:noMultiLvlLbl val="0"/>
      </c:dateAx>
      <c:valAx>
        <c:axId val="28070698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785820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3825"/>
          <c:y val="0.18775"/>
          <c:w val="0.287"/>
          <c:h val="0.0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0</xdr:row>
      <xdr:rowOff>104775</xdr:rowOff>
    </xdr:from>
    <xdr:to>
      <xdr:col>26</xdr:col>
      <xdr:colOff>514350</xdr:colOff>
      <xdr:row>27</xdr:row>
      <xdr:rowOff>209550</xdr:rowOff>
    </xdr:to>
    <xdr:graphicFrame>
      <xdr:nvGraphicFramePr>
        <xdr:cNvPr id="1" name="Chart 1"/>
        <xdr:cNvGraphicFramePr/>
      </xdr:nvGraphicFramePr>
      <xdr:xfrm>
        <a:off x="8439150" y="104775"/>
        <a:ext cx="569595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597"/>
  <sheetViews>
    <sheetView tabSelected="1" zoomScalePageLayoutView="0" workbookViewId="0" topLeftCell="A22">
      <selection activeCell="W31" sqref="W31"/>
    </sheetView>
  </sheetViews>
  <sheetFormatPr defaultColWidth="7.8515625" defaultRowHeight="12.75"/>
  <cols>
    <col min="1" max="1" width="7.8515625" style="87" customWidth="1"/>
    <col min="2" max="14" width="7.8515625" style="85" customWidth="1"/>
    <col min="15" max="15" width="7.8515625" style="87" customWidth="1"/>
    <col min="16" max="16384" width="7.8515625" style="85" customWidth="1"/>
  </cols>
  <sheetData>
    <row r="1" spans="1:15" ht="30" customHeight="1">
      <c r="A1" s="1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3"/>
    </row>
    <row r="2" spans="1:15" ht="24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24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4" t="s">
        <v>16</v>
      </c>
    </row>
    <row r="4" spans="1:16" ht="18" customHeight="1">
      <c r="A4" s="7">
        <v>35046</v>
      </c>
      <c r="B4" s="8">
        <v>179</v>
      </c>
      <c r="C4" s="9">
        <v>507</v>
      </c>
      <c r="D4" s="9">
        <v>103.7</v>
      </c>
      <c r="E4" s="9">
        <v>343.8</v>
      </c>
      <c r="F4" s="9">
        <v>299.1</v>
      </c>
      <c r="G4" s="9">
        <v>270.4</v>
      </c>
      <c r="H4" s="9">
        <v>97</v>
      </c>
      <c r="I4" s="9">
        <v>49</v>
      </c>
      <c r="J4" s="9">
        <v>0</v>
      </c>
      <c r="K4" s="9">
        <v>0</v>
      </c>
      <c r="L4" s="9">
        <v>62</v>
      </c>
      <c r="M4" s="10">
        <v>2.9</v>
      </c>
      <c r="N4" s="11">
        <f>+SUM(B4:M4)</f>
        <v>1913.9</v>
      </c>
      <c r="O4" s="12">
        <v>113</v>
      </c>
      <c r="P4" s="86">
        <v>1153.4</v>
      </c>
    </row>
    <row r="5" spans="1:16" ht="18" customHeight="1">
      <c r="A5" s="7">
        <v>35412</v>
      </c>
      <c r="B5" s="13">
        <v>77.9</v>
      </c>
      <c r="C5" s="14">
        <v>143.4</v>
      </c>
      <c r="D5" s="14">
        <v>182.3</v>
      </c>
      <c r="E5" s="14">
        <v>213.9</v>
      </c>
      <c r="F5" s="14">
        <v>255.5</v>
      </c>
      <c r="G5" s="14">
        <v>102.7</v>
      </c>
      <c r="H5" s="14">
        <v>76.9</v>
      </c>
      <c r="I5" s="14">
        <v>36</v>
      </c>
      <c r="J5" s="14">
        <v>13.6</v>
      </c>
      <c r="K5" s="14">
        <v>0</v>
      </c>
      <c r="L5" s="14">
        <v>0</v>
      </c>
      <c r="M5" s="15">
        <v>18.4</v>
      </c>
      <c r="N5" s="16">
        <f aca="true" t="shared" si="0" ref="N5:N16">SUM(B5:M5)</f>
        <v>1120.6000000000001</v>
      </c>
      <c r="O5" s="17">
        <v>109</v>
      </c>
      <c r="P5" s="86">
        <v>1153.4</v>
      </c>
    </row>
    <row r="6" spans="1:16" ht="18" customHeight="1">
      <c r="A6" s="7">
        <v>35777</v>
      </c>
      <c r="B6" s="18">
        <v>23.4</v>
      </c>
      <c r="C6" s="19">
        <v>108.3</v>
      </c>
      <c r="D6" s="19">
        <v>47.1</v>
      </c>
      <c r="E6" s="19">
        <v>291.6</v>
      </c>
      <c r="F6" s="19">
        <v>152.6</v>
      </c>
      <c r="G6" s="19">
        <v>122.4</v>
      </c>
      <c r="H6" s="19">
        <v>87.5</v>
      </c>
      <c r="I6" s="19">
        <v>39.8</v>
      </c>
      <c r="J6" s="19">
        <v>0</v>
      </c>
      <c r="K6" s="19">
        <v>0</v>
      </c>
      <c r="L6" s="19">
        <v>0</v>
      </c>
      <c r="M6" s="20">
        <v>1.2</v>
      </c>
      <c r="N6" s="16">
        <f t="shared" si="0"/>
        <v>873.9</v>
      </c>
      <c r="O6" s="17">
        <v>108</v>
      </c>
      <c r="P6" s="86">
        <v>1153.4</v>
      </c>
    </row>
    <row r="7" spans="1:16" ht="18" customHeight="1">
      <c r="A7" s="7">
        <v>36142</v>
      </c>
      <c r="B7" s="18">
        <v>21.3</v>
      </c>
      <c r="C7" s="19">
        <v>213.1</v>
      </c>
      <c r="D7" s="19">
        <v>57.2</v>
      </c>
      <c r="E7" s="19">
        <v>106</v>
      </c>
      <c r="F7" s="19">
        <v>170</v>
      </c>
      <c r="G7" s="19">
        <v>212.8</v>
      </c>
      <c r="H7" s="19">
        <v>30.9</v>
      </c>
      <c r="I7" s="19">
        <v>32.4</v>
      </c>
      <c r="J7" s="19">
        <v>0</v>
      </c>
      <c r="K7" s="19">
        <v>55.6</v>
      </c>
      <c r="L7" s="19">
        <v>12.9</v>
      </c>
      <c r="M7" s="20">
        <v>0</v>
      </c>
      <c r="N7" s="16">
        <f t="shared" si="0"/>
        <v>912.2</v>
      </c>
      <c r="O7" s="17">
        <v>95</v>
      </c>
      <c r="P7" s="86">
        <v>1153.4</v>
      </c>
    </row>
    <row r="8" spans="1:16" ht="18" customHeight="1">
      <c r="A8" s="7">
        <v>36507</v>
      </c>
      <c r="B8" s="18">
        <v>168.5</v>
      </c>
      <c r="C8" s="19">
        <v>184.9</v>
      </c>
      <c r="D8" s="19">
        <v>53.3</v>
      </c>
      <c r="E8" s="19">
        <v>71.9</v>
      </c>
      <c r="F8" s="19">
        <v>177</v>
      </c>
      <c r="G8" s="19">
        <v>172.1</v>
      </c>
      <c r="H8" s="19">
        <v>122.5</v>
      </c>
      <c r="I8" s="19">
        <v>7.5</v>
      </c>
      <c r="J8" s="19">
        <v>10.5</v>
      </c>
      <c r="K8" s="19">
        <v>0</v>
      </c>
      <c r="L8" s="19">
        <v>44.2</v>
      </c>
      <c r="M8" s="20">
        <v>50</v>
      </c>
      <c r="N8" s="16">
        <f t="shared" si="0"/>
        <v>1062.4</v>
      </c>
      <c r="O8" s="17">
        <v>133</v>
      </c>
      <c r="P8" s="86">
        <v>1153.4</v>
      </c>
    </row>
    <row r="9" spans="1:16" ht="18" customHeight="1">
      <c r="A9" s="7">
        <v>36873</v>
      </c>
      <c r="B9" s="18">
        <v>105.1</v>
      </c>
      <c r="C9" s="19">
        <v>232.8</v>
      </c>
      <c r="D9" s="19">
        <v>138.7</v>
      </c>
      <c r="E9" s="19">
        <v>200.7</v>
      </c>
      <c r="F9" s="19">
        <v>172.1</v>
      </c>
      <c r="G9" s="19">
        <v>188.7</v>
      </c>
      <c r="H9" s="19">
        <v>92.3</v>
      </c>
      <c r="I9" s="19">
        <v>0</v>
      </c>
      <c r="J9" s="19">
        <v>2.7</v>
      </c>
      <c r="K9" s="19">
        <v>18.4</v>
      </c>
      <c r="L9" s="19">
        <v>0</v>
      </c>
      <c r="M9" s="20">
        <v>67.8</v>
      </c>
      <c r="N9" s="16">
        <f t="shared" si="0"/>
        <v>1219.3</v>
      </c>
      <c r="O9" s="17">
        <v>105</v>
      </c>
      <c r="P9" s="86">
        <v>1153.4</v>
      </c>
    </row>
    <row r="10" spans="1:16" ht="18" customHeight="1">
      <c r="A10" s="7">
        <v>37238</v>
      </c>
      <c r="B10" s="18">
        <v>9.1</v>
      </c>
      <c r="C10" s="19">
        <v>320.9</v>
      </c>
      <c r="D10" s="19">
        <v>84.2</v>
      </c>
      <c r="E10" s="19">
        <v>140.2</v>
      </c>
      <c r="F10" s="19">
        <v>308.1</v>
      </c>
      <c r="G10" s="19">
        <v>97.6</v>
      </c>
      <c r="H10" s="19">
        <v>175.3</v>
      </c>
      <c r="I10" s="19">
        <v>0</v>
      </c>
      <c r="J10" s="19">
        <v>3.6</v>
      </c>
      <c r="K10" s="19">
        <v>0.1</v>
      </c>
      <c r="L10" s="19">
        <v>10</v>
      </c>
      <c r="M10" s="20">
        <v>3.2</v>
      </c>
      <c r="N10" s="16">
        <v>1142.3</v>
      </c>
      <c r="O10" s="17">
        <v>114</v>
      </c>
      <c r="P10" s="86">
        <v>1153.4</v>
      </c>
    </row>
    <row r="11" spans="1:16" ht="18" customHeight="1">
      <c r="A11" s="7">
        <v>37603</v>
      </c>
      <c r="B11" s="18">
        <v>88.1</v>
      </c>
      <c r="C11" s="19">
        <v>229.7</v>
      </c>
      <c r="D11" s="19">
        <v>137.4</v>
      </c>
      <c r="E11" s="19">
        <v>60.8</v>
      </c>
      <c r="F11" s="19" t="s">
        <v>45</v>
      </c>
      <c r="G11" s="19" t="s">
        <v>45</v>
      </c>
      <c r="H11" s="19" t="s">
        <v>45</v>
      </c>
      <c r="I11" s="19" t="s">
        <v>45</v>
      </c>
      <c r="J11" s="19" t="s">
        <v>45</v>
      </c>
      <c r="K11" s="19" t="s">
        <v>45</v>
      </c>
      <c r="L11" s="19" t="s">
        <v>45</v>
      </c>
      <c r="M11" s="20" t="s">
        <v>45</v>
      </c>
      <c r="N11" s="16" t="s">
        <v>45</v>
      </c>
      <c r="O11" s="17" t="s">
        <v>45</v>
      </c>
      <c r="P11" s="86">
        <v>1153.4</v>
      </c>
    </row>
    <row r="12" spans="1:16" ht="18" customHeight="1">
      <c r="A12" s="7">
        <v>37968</v>
      </c>
      <c r="B12" s="18" t="s">
        <v>45</v>
      </c>
      <c r="C12" s="19" t="s">
        <v>45</v>
      </c>
      <c r="D12" s="19" t="s">
        <v>45</v>
      </c>
      <c r="E12" s="19" t="s">
        <v>45</v>
      </c>
      <c r="F12" s="19" t="s">
        <v>45</v>
      </c>
      <c r="G12" s="19" t="s">
        <v>45</v>
      </c>
      <c r="H12" s="19" t="s">
        <v>45</v>
      </c>
      <c r="I12" s="19" t="s">
        <v>45</v>
      </c>
      <c r="J12" s="19" t="s">
        <v>45</v>
      </c>
      <c r="K12" s="19" t="s">
        <v>45</v>
      </c>
      <c r="L12" s="19" t="s">
        <v>45</v>
      </c>
      <c r="M12" s="20" t="s">
        <v>45</v>
      </c>
      <c r="N12" s="16" t="s">
        <v>45</v>
      </c>
      <c r="O12" s="17" t="s">
        <v>45</v>
      </c>
      <c r="P12" s="86">
        <v>1153.4</v>
      </c>
    </row>
    <row r="13" spans="1:16" ht="18" customHeight="1">
      <c r="A13" s="7">
        <v>38334</v>
      </c>
      <c r="B13" s="18" t="s">
        <v>45</v>
      </c>
      <c r="C13" s="19" t="s">
        <v>45</v>
      </c>
      <c r="D13" s="19" t="s">
        <v>45</v>
      </c>
      <c r="E13" s="19" t="s">
        <v>45</v>
      </c>
      <c r="F13" s="19" t="s">
        <v>45</v>
      </c>
      <c r="G13" s="19" t="s">
        <v>45</v>
      </c>
      <c r="H13" s="19" t="s">
        <v>45</v>
      </c>
      <c r="I13" s="19" t="s">
        <v>45</v>
      </c>
      <c r="J13" s="19" t="s">
        <v>45</v>
      </c>
      <c r="K13" s="19" t="s">
        <v>45</v>
      </c>
      <c r="L13" s="19" t="s">
        <v>45</v>
      </c>
      <c r="M13" s="20" t="s">
        <v>45</v>
      </c>
      <c r="N13" s="16" t="s">
        <v>45</v>
      </c>
      <c r="O13" s="17" t="s">
        <v>45</v>
      </c>
      <c r="P13" s="86">
        <v>1153.4</v>
      </c>
    </row>
    <row r="14" spans="1:16" ht="18" customHeight="1">
      <c r="A14" s="7">
        <v>38699</v>
      </c>
      <c r="B14" s="18">
        <v>86.3</v>
      </c>
      <c r="C14" s="19">
        <v>181.7</v>
      </c>
      <c r="D14" s="19">
        <v>118</v>
      </c>
      <c r="E14" s="19">
        <v>206.3</v>
      </c>
      <c r="F14" s="19">
        <v>184.8</v>
      </c>
      <c r="G14" s="19">
        <v>419</v>
      </c>
      <c r="H14" s="19">
        <v>128.9</v>
      </c>
      <c r="I14" s="19">
        <v>43.4</v>
      </c>
      <c r="J14" s="19">
        <v>65.2</v>
      </c>
      <c r="K14" s="19">
        <v>0</v>
      </c>
      <c r="L14" s="19">
        <v>1</v>
      </c>
      <c r="M14" s="20">
        <v>2.8</v>
      </c>
      <c r="N14" s="16">
        <f t="shared" si="0"/>
        <v>1437.4</v>
      </c>
      <c r="O14" s="17">
        <v>145</v>
      </c>
      <c r="P14" s="86">
        <v>1153.4</v>
      </c>
    </row>
    <row r="15" spans="1:16" ht="18" customHeight="1">
      <c r="A15" s="7">
        <v>39064</v>
      </c>
      <c r="B15" s="21">
        <v>123.8</v>
      </c>
      <c r="C15" s="22">
        <v>101.3</v>
      </c>
      <c r="D15" s="22">
        <v>80.1</v>
      </c>
      <c r="E15" s="22">
        <v>212.5</v>
      </c>
      <c r="F15" s="22">
        <v>228.9</v>
      </c>
      <c r="G15" s="22">
        <v>179.4</v>
      </c>
      <c r="H15" s="22">
        <v>154.3</v>
      </c>
      <c r="I15" s="22">
        <v>22</v>
      </c>
      <c r="J15" s="22">
        <v>0.6</v>
      </c>
      <c r="K15" s="22">
        <v>0</v>
      </c>
      <c r="L15" s="22">
        <v>0</v>
      </c>
      <c r="M15" s="23">
        <v>12.8</v>
      </c>
      <c r="N15" s="16">
        <f t="shared" si="0"/>
        <v>1115.6999999999998</v>
      </c>
      <c r="O15" s="17">
        <v>139</v>
      </c>
      <c r="P15" s="86">
        <v>1153.4</v>
      </c>
    </row>
    <row r="16" spans="1:16" ht="18" customHeight="1">
      <c r="A16" s="7">
        <v>39429</v>
      </c>
      <c r="B16" s="18">
        <v>67.1</v>
      </c>
      <c r="C16" s="19">
        <v>146.3</v>
      </c>
      <c r="D16" s="19">
        <v>171.5</v>
      </c>
      <c r="E16" s="19">
        <v>100.3</v>
      </c>
      <c r="F16" s="19">
        <v>190.4</v>
      </c>
      <c r="G16" s="19">
        <v>101.8</v>
      </c>
      <c r="H16" s="19">
        <v>109.6</v>
      </c>
      <c r="I16" s="19">
        <v>91.4</v>
      </c>
      <c r="J16" s="19">
        <v>1.8</v>
      </c>
      <c r="K16" s="19">
        <v>55.6</v>
      </c>
      <c r="L16" s="19">
        <v>7.8</v>
      </c>
      <c r="M16" s="20">
        <v>2.9</v>
      </c>
      <c r="N16" s="16">
        <f t="shared" si="0"/>
        <v>1046.5</v>
      </c>
      <c r="O16" s="17">
        <v>151</v>
      </c>
      <c r="P16" s="86">
        <v>1153.4</v>
      </c>
    </row>
    <row r="17" spans="1:16" ht="18" customHeight="1">
      <c r="A17" s="7">
        <v>39795</v>
      </c>
      <c r="B17" s="18">
        <v>158.6</v>
      </c>
      <c r="C17" s="19">
        <v>161.6</v>
      </c>
      <c r="D17" s="19">
        <v>107.9</v>
      </c>
      <c r="E17" s="19">
        <v>148.2</v>
      </c>
      <c r="F17" s="19">
        <v>270.6</v>
      </c>
      <c r="G17" s="19">
        <v>123.4</v>
      </c>
      <c r="H17" s="19">
        <v>131.3</v>
      </c>
      <c r="I17" s="19">
        <v>45.6</v>
      </c>
      <c r="J17" s="19">
        <v>0</v>
      </c>
      <c r="K17" s="19">
        <v>0</v>
      </c>
      <c r="L17" s="19">
        <v>0</v>
      </c>
      <c r="M17" s="20">
        <v>28.7</v>
      </c>
      <c r="N17" s="16">
        <v>1175.9</v>
      </c>
      <c r="O17" s="17">
        <v>148</v>
      </c>
      <c r="P17" s="86">
        <v>1153.4</v>
      </c>
    </row>
    <row r="18" spans="1:16" ht="18" customHeight="1">
      <c r="A18" s="7">
        <v>40160</v>
      </c>
      <c r="B18" s="18">
        <v>29.9</v>
      </c>
      <c r="C18" s="19">
        <v>223</v>
      </c>
      <c r="D18" s="19">
        <v>101.7</v>
      </c>
      <c r="E18" s="19">
        <v>102.7</v>
      </c>
      <c r="F18" s="19">
        <v>235.4</v>
      </c>
      <c r="G18" s="19">
        <v>243.1</v>
      </c>
      <c r="H18" s="19">
        <v>83.2</v>
      </c>
      <c r="I18" s="19">
        <v>0</v>
      </c>
      <c r="J18" s="19">
        <v>1.2</v>
      </c>
      <c r="K18" s="19">
        <v>29.6</v>
      </c>
      <c r="L18" s="19">
        <v>0</v>
      </c>
      <c r="M18" s="20">
        <v>4.9</v>
      </c>
      <c r="N18" s="16">
        <v>1054.7</v>
      </c>
      <c r="O18" s="17">
        <v>130</v>
      </c>
      <c r="P18" s="86">
        <v>1153.4</v>
      </c>
    </row>
    <row r="19" spans="1:16" ht="18" customHeight="1">
      <c r="A19" s="7">
        <v>40525</v>
      </c>
      <c r="B19" s="18">
        <v>0</v>
      </c>
      <c r="C19" s="19">
        <v>39.6</v>
      </c>
      <c r="D19" s="19">
        <v>203.2</v>
      </c>
      <c r="E19" s="19">
        <v>295.8</v>
      </c>
      <c r="F19" s="19">
        <v>340</v>
      </c>
      <c r="G19" s="19">
        <v>295.2</v>
      </c>
      <c r="H19" s="19">
        <v>126.1</v>
      </c>
      <c r="I19" s="19">
        <v>3.6</v>
      </c>
      <c r="J19" s="19">
        <v>3.2</v>
      </c>
      <c r="K19" s="19">
        <v>30.3</v>
      </c>
      <c r="L19" s="19">
        <v>0</v>
      </c>
      <c r="M19" s="20">
        <v>99</v>
      </c>
      <c r="N19" s="16">
        <v>1436</v>
      </c>
      <c r="O19" s="17">
        <v>136</v>
      </c>
      <c r="P19" s="86">
        <v>1153.4</v>
      </c>
    </row>
    <row r="20" spans="1:16" ht="18" customHeight="1">
      <c r="A20" s="7">
        <v>40890</v>
      </c>
      <c r="B20" s="18">
        <v>298.30000000000007</v>
      </c>
      <c r="C20" s="19">
        <v>235.39999999999998</v>
      </c>
      <c r="D20" s="19">
        <v>121.1</v>
      </c>
      <c r="E20" s="19">
        <v>189.3</v>
      </c>
      <c r="F20" s="19">
        <v>232</v>
      </c>
      <c r="G20" s="19">
        <v>264.00000000000006</v>
      </c>
      <c r="H20" s="19">
        <v>132.1</v>
      </c>
      <c r="I20" s="19">
        <v>5.5</v>
      </c>
      <c r="J20" s="19">
        <v>4.3</v>
      </c>
      <c r="K20" s="19">
        <v>5.199999999999999</v>
      </c>
      <c r="L20" s="19">
        <v>0</v>
      </c>
      <c r="M20" s="20">
        <v>26.7</v>
      </c>
      <c r="N20" s="16">
        <v>1513.9</v>
      </c>
      <c r="O20" s="17">
        <v>150</v>
      </c>
      <c r="P20" s="86">
        <v>1153.4</v>
      </c>
    </row>
    <row r="21" spans="1:16" ht="18" customHeight="1">
      <c r="A21" s="7">
        <v>41256</v>
      </c>
      <c r="B21" s="18">
        <v>45.4</v>
      </c>
      <c r="C21" s="19">
        <v>216.29999999999995</v>
      </c>
      <c r="D21" s="19">
        <v>99.60000000000002</v>
      </c>
      <c r="E21" s="19">
        <v>133.2</v>
      </c>
      <c r="F21" s="19">
        <v>198.10000000000002</v>
      </c>
      <c r="G21" s="19">
        <v>315.6</v>
      </c>
      <c r="H21" s="19">
        <v>62.70000000000001</v>
      </c>
      <c r="I21" s="19">
        <v>89.7</v>
      </c>
      <c r="J21" s="19">
        <v>2</v>
      </c>
      <c r="K21" s="19">
        <v>23.8</v>
      </c>
      <c r="L21" s="19">
        <v>3.8</v>
      </c>
      <c r="M21" s="20">
        <v>26.3</v>
      </c>
      <c r="N21" s="16">
        <v>1216.4999999999998</v>
      </c>
      <c r="O21" s="17">
        <v>137</v>
      </c>
      <c r="P21" s="86">
        <v>1153.4</v>
      </c>
    </row>
    <row r="22" spans="1:16" ht="18" customHeight="1">
      <c r="A22" s="7">
        <v>41621</v>
      </c>
      <c r="B22" s="18">
        <v>20.4</v>
      </c>
      <c r="C22" s="19">
        <v>57.50000000000001</v>
      </c>
      <c r="D22" s="19">
        <v>82.2</v>
      </c>
      <c r="E22" s="19">
        <v>80.3</v>
      </c>
      <c r="F22" s="19">
        <v>239.49999999999997</v>
      </c>
      <c r="G22" s="19">
        <v>220.00000000000003</v>
      </c>
      <c r="H22" s="19">
        <v>127.09999999999998</v>
      </c>
      <c r="I22" s="19">
        <v>25.3</v>
      </c>
      <c r="J22" s="19">
        <v>52.49999999999999</v>
      </c>
      <c r="K22" s="19">
        <v>0</v>
      </c>
      <c r="L22" s="19">
        <v>0</v>
      </c>
      <c r="M22" s="20">
        <v>0</v>
      </c>
      <c r="N22" s="16">
        <v>904.8</v>
      </c>
      <c r="O22" s="17">
        <v>114</v>
      </c>
      <c r="P22" s="86">
        <v>1153.4</v>
      </c>
    </row>
    <row r="23" spans="1:16" ht="18" customHeight="1">
      <c r="A23" s="7">
        <v>41986</v>
      </c>
      <c r="B23" s="18">
        <v>84.30000000000001</v>
      </c>
      <c r="C23" s="24">
        <v>120.99999999999999</v>
      </c>
      <c r="D23" s="24">
        <v>130.5</v>
      </c>
      <c r="E23" s="24">
        <v>158.60000000000008</v>
      </c>
      <c r="F23" s="24">
        <v>301.59999999999997</v>
      </c>
      <c r="G23" s="24">
        <v>128.5</v>
      </c>
      <c r="H23" s="24">
        <v>28.2</v>
      </c>
      <c r="I23" s="24">
        <v>78</v>
      </c>
      <c r="J23" s="19">
        <v>0</v>
      </c>
      <c r="K23" s="19">
        <v>28.6</v>
      </c>
      <c r="L23" s="19">
        <v>0</v>
      </c>
      <c r="M23" s="20">
        <v>28.8</v>
      </c>
      <c r="N23" s="16">
        <v>1088.1</v>
      </c>
      <c r="O23" s="17">
        <v>128</v>
      </c>
      <c r="P23" s="86">
        <v>1153.4</v>
      </c>
    </row>
    <row r="24" spans="1:16" ht="18" customHeight="1">
      <c r="A24" s="7">
        <v>42351</v>
      </c>
      <c r="B24" s="18">
        <v>49.9</v>
      </c>
      <c r="C24" s="24">
        <v>137.1</v>
      </c>
      <c r="D24" s="24">
        <v>109.89999999999999</v>
      </c>
      <c r="E24" s="24">
        <v>214.7</v>
      </c>
      <c r="F24" s="24">
        <v>182.6</v>
      </c>
      <c r="G24" s="24">
        <v>118.89999999999999</v>
      </c>
      <c r="H24" s="24">
        <v>47.900000000000006</v>
      </c>
      <c r="I24" s="24">
        <v>20.299999999999997</v>
      </c>
      <c r="J24" s="19">
        <v>14.5</v>
      </c>
      <c r="K24" s="19">
        <v>25.1</v>
      </c>
      <c r="L24" s="19">
        <v>16.6</v>
      </c>
      <c r="M24" s="20">
        <v>0</v>
      </c>
      <c r="N24" s="16">
        <v>937.4999999999999</v>
      </c>
      <c r="O24" s="17">
        <v>121</v>
      </c>
      <c r="P24" s="86">
        <v>1153.4</v>
      </c>
    </row>
    <row r="25" spans="1:16" ht="18" customHeight="1">
      <c r="A25" s="7">
        <v>42717</v>
      </c>
      <c r="B25" s="18">
        <v>19.2</v>
      </c>
      <c r="C25" s="24">
        <v>175.2</v>
      </c>
      <c r="D25" s="24">
        <v>235.09999999999994</v>
      </c>
      <c r="E25" s="24">
        <v>170.9</v>
      </c>
      <c r="F25" s="24">
        <v>225.59999999999997</v>
      </c>
      <c r="G25" s="24">
        <v>192.60000000000002</v>
      </c>
      <c r="H25" s="24">
        <v>63.099999999999994</v>
      </c>
      <c r="I25" s="24">
        <v>95.7</v>
      </c>
      <c r="J25" s="19">
        <v>0.3</v>
      </c>
      <c r="K25" s="19">
        <v>24.900000000000002</v>
      </c>
      <c r="L25" s="19">
        <v>0</v>
      </c>
      <c r="M25" s="20">
        <v>8.3</v>
      </c>
      <c r="N25" s="16">
        <v>1210.8999999999999</v>
      </c>
      <c r="O25" s="17">
        <v>130</v>
      </c>
      <c r="P25" s="86">
        <v>1153.4</v>
      </c>
    </row>
    <row r="26" spans="1:16" ht="18" customHeight="1">
      <c r="A26" s="7">
        <v>43082</v>
      </c>
      <c r="B26" s="18">
        <v>61.7</v>
      </c>
      <c r="C26" s="24">
        <v>215.00000000000003</v>
      </c>
      <c r="D26" s="24">
        <v>141.20000000000002</v>
      </c>
      <c r="E26" s="24">
        <v>219.1</v>
      </c>
      <c r="F26" s="24">
        <v>247.79999999999998</v>
      </c>
      <c r="G26" s="24">
        <v>156.7</v>
      </c>
      <c r="H26" s="24">
        <v>164</v>
      </c>
      <c r="I26" s="24">
        <v>12.5</v>
      </c>
      <c r="J26" s="19">
        <v>17.3</v>
      </c>
      <c r="K26" s="19">
        <v>12.5</v>
      </c>
      <c r="L26" s="19">
        <v>0</v>
      </c>
      <c r="M26" s="20">
        <v>9.5</v>
      </c>
      <c r="N26" s="16">
        <v>1257.3</v>
      </c>
      <c r="O26" s="17">
        <v>136</v>
      </c>
      <c r="P26" s="86">
        <v>1153.4</v>
      </c>
    </row>
    <row r="27" spans="1:16" ht="18" customHeight="1">
      <c r="A27" s="7">
        <v>43447</v>
      </c>
      <c r="B27" s="18">
        <v>106.39999999999999</v>
      </c>
      <c r="C27" s="24">
        <v>198.4</v>
      </c>
      <c r="D27" s="24">
        <v>111.9</v>
      </c>
      <c r="E27" s="24">
        <v>124.7</v>
      </c>
      <c r="F27" s="24">
        <v>155.8</v>
      </c>
      <c r="G27" s="24">
        <v>83.4</v>
      </c>
      <c r="H27" s="24">
        <v>119.1</v>
      </c>
      <c r="I27" s="24">
        <v>36.4</v>
      </c>
      <c r="J27" s="19">
        <v>25</v>
      </c>
      <c r="K27" s="19">
        <v>22.7</v>
      </c>
      <c r="L27" s="19">
        <v>0</v>
      </c>
      <c r="M27" s="20">
        <v>0</v>
      </c>
      <c r="N27" s="16">
        <v>983.8000000000001</v>
      </c>
      <c r="O27" s="17">
        <v>94</v>
      </c>
      <c r="P27" s="86">
        <v>1153.4</v>
      </c>
    </row>
    <row r="28" spans="1:16" ht="18" customHeight="1">
      <c r="A28" s="7">
        <v>43812</v>
      </c>
      <c r="B28" s="18">
        <v>8</v>
      </c>
      <c r="C28" s="24">
        <v>75.99999999999999</v>
      </c>
      <c r="D28" s="24">
        <v>57.8</v>
      </c>
      <c r="E28" s="24">
        <v>79.10000000000001</v>
      </c>
      <c r="F28" s="24">
        <v>291.59999999999997</v>
      </c>
      <c r="G28" s="24">
        <v>141.8</v>
      </c>
      <c r="H28" s="24">
        <v>92.6</v>
      </c>
      <c r="I28" s="24">
        <v>18.4</v>
      </c>
      <c r="J28" s="19">
        <v>13.5</v>
      </c>
      <c r="K28" s="19">
        <v>0</v>
      </c>
      <c r="L28" s="19">
        <v>0</v>
      </c>
      <c r="M28" s="20">
        <v>0.7</v>
      </c>
      <c r="N28" s="16">
        <v>779.5</v>
      </c>
      <c r="O28" s="17">
        <v>103</v>
      </c>
      <c r="P28" s="86">
        <v>1153.4</v>
      </c>
    </row>
    <row r="29" spans="1:16" ht="18" customHeight="1">
      <c r="A29" s="7">
        <v>44178</v>
      </c>
      <c r="B29" s="18">
        <v>113.89999999999999</v>
      </c>
      <c r="C29" s="24">
        <v>90.8</v>
      </c>
      <c r="D29" s="24">
        <v>205.10000000000002</v>
      </c>
      <c r="E29" s="24">
        <v>151.70000000000002</v>
      </c>
      <c r="F29" s="24">
        <v>296.8</v>
      </c>
      <c r="G29" s="24">
        <v>90.6</v>
      </c>
      <c r="H29" s="24">
        <v>53.50000000000001</v>
      </c>
      <c r="I29" s="24">
        <v>42</v>
      </c>
      <c r="J29" s="19">
        <v>0</v>
      </c>
      <c r="K29" s="19">
        <v>2</v>
      </c>
      <c r="L29" s="19">
        <v>23.199999999999996</v>
      </c>
      <c r="M29" s="20">
        <v>4.5</v>
      </c>
      <c r="N29" s="16">
        <v>1074.1000000000001</v>
      </c>
      <c r="O29" s="17">
        <v>90</v>
      </c>
      <c r="P29" s="86">
        <v>1153.4</v>
      </c>
    </row>
    <row r="30" spans="1:16" ht="18" customHeight="1">
      <c r="A30" s="7">
        <v>44543</v>
      </c>
      <c r="B30" s="18">
        <v>106.1</v>
      </c>
      <c r="C30" s="24">
        <v>156.4</v>
      </c>
      <c r="D30" s="24">
        <v>61.099999999999994</v>
      </c>
      <c r="E30" s="24">
        <v>162.99999999999997</v>
      </c>
      <c r="F30" s="24">
        <v>141.09999999999997</v>
      </c>
      <c r="G30" s="24">
        <v>234.4</v>
      </c>
      <c r="H30" s="24">
        <v>95.6</v>
      </c>
      <c r="I30" s="24">
        <v>31.4</v>
      </c>
      <c r="J30" s="19">
        <v>0</v>
      </c>
      <c r="K30" s="19">
        <v>28</v>
      </c>
      <c r="L30" s="19">
        <v>62.4</v>
      </c>
      <c r="M30" s="20">
        <v>0</v>
      </c>
      <c r="N30" s="16">
        <v>1079.5</v>
      </c>
      <c r="O30" s="17">
        <v>95</v>
      </c>
      <c r="P30" s="86">
        <v>1153.4</v>
      </c>
    </row>
    <row r="31" spans="1:16" ht="18" customHeight="1">
      <c r="A31" s="7">
        <v>44908</v>
      </c>
      <c r="B31" s="18">
        <v>76.5</v>
      </c>
      <c r="C31" s="24">
        <v>233.39999999999998</v>
      </c>
      <c r="D31" s="24">
        <v>93.69999999999999</v>
      </c>
      <c r="E31" s="24">
        <v>223.9</v>
      </c>
      <c r="F31" s="24">
        <v>241.00000000000003</v>
      </c>
      <c r="G31" s="24">
        <v>224.29999999999998</v>
      </c>
      <c r="H31" s="24">
        <v>174.2</v>
      </c>
      <c r="I31" s="24">
        <v>65.7</v>
      </c>
      <c r="J31" s="19">
        <v>0</v>
      </c>
      <c r="K31" s="19">
        <v>0</v>
      </c>
      <c r="L31" s="19">
        <v>25.4</v>
      </c>
      <c r="M31" s="20">
        <v>51.7</v>
      </c>
      <c r="N31" s="16">
        <v>1409.8000000000002</v>
      </c>
      <c r="O31" s="17">
        <v>105</v>
      </c>
      <c r="P31" s="86">
        <v>1153.4</v>
      </c>
    </row>
    <row r="32" spans="1:16" ht="18" customHeight="1">
      <c r="A32" s="7">
        <v>45273</v>
      </c>
      <c r="B32" s="18">
        <v>8.2</v>
      </c>
      <c r="C32" s="24">
        <v>166.4</v>
      </c>
      <c r="D32" s="24">
        <v>159.6</v>
      </c>
      <c r="E32" s="24">
        <v>75.50000000000001</v>
      </c>
      <c r="F32" s="24">
        <v>145.2</v>
      </c>
      <c r="G32" s="24">
        <v>271.7</v>
      </c>
      <c r="H32" s="24">
        <v>176.89999999999998</v>
      </c>
      <c r="I32" s="24">
        <v>22.400000000000002</v>
      </c>
      <c r="J32" s="19">
        <v>7.3</v>
      </c>
      <c r="K32" s="19">
        <v>0</v>
      </c>
      <c r="L32" s="19">
        <v>0</v>
      </c>
      <c r="M32" s="20">
        <v>6</v>
      </c>
      <c r="N32" s="16">
        <v>1039.1999999999998</v>
      </c>
      <c r="O32" s="17">
        <v>91</v>
      </c>
      <c r="P32" s="86">
        <v>1153.4</v>
      </c>
    </row>
    <row r="33" spans="1:15" ht="18" customHeight="1">
      <c r="A33" s="25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  <c r="N33" s="16"/>
      <c r="O33" s="17"/>
    </row>
    <row r="34" spans="1:15" ht="21" customHeight="1">
      <c r="A34" s="26" t="s">
        <v>17</v>
      </c>
      <c r="B34" s="8">
        <f>MAX(B4:B11,B14:B33)</f>
        <v>298.30000000000007</v>
      </c>
      <c r="C34" s="8">
        <f>MAX(C4:C11,C14:C33)</f>
        <v>507</v>
      </c>
      <c r="D34" s="8">
        <f>MAX(D4:D11,D14:D33)</f>
        <v>235.09999999999994</v>
      </c>
      <c r="E34" s="8">
        <f>MAX(E4:E11,E14:E33)</f>
        <v>343.8</v>
      </c>
      <c r="F34" s="9">
        <f aca="true" t="shared" si="1" ref="F34:M34">MAX(F4:F10,F14:F33)</f>
        <v>340</v>
      </c>
      <c r="G34" s="9">
        <f t="shared" si="1"/>
        <v>419</v>
      </c>
      <c r="H34" s="9">
        <f t="shared" si="1"/>
        <v>176.89999999999998</v>
      </c>
      <c r="I34" s="9">
        <f t="shared" si="1"/>
        <v>95.7</v>
      </c>
      <c r="J34" s="9">
        <f t="shared" si="1"/>
        <v>65.2</v>
      </c>
      <c r="K34" s="9">
        <f t="shared" si="1"/>
        <v>55.6</v>
      </c>
      <c r="L34" s="9">
        <f t="shared" si="1"/>
        <v>62.4</v>
      </c>
      <c r="M34" s="9">
        <f t="shared" si="1"/>
        <v>99</v>
      </c>
      <c r="N34" s="11">
        <f>+MAXA(N4:N10,N14:N33)</f>
        <v>1913.9</v>
      </c>
      <c r="O34" s="12">
        <f>MAX(O4:O33)</f>
        <v>151</v>
      </c>
    </row>
    <row r="35" spans="1:15" ht="21" customHeight="1">
      <c r="A35" s="27" t="s">
        <v>18</v>
      </c>
      <c r="B35" s="28">
        <f>AVERAGE(B4:B11,B14:B33)</f>
        <v>79.12592592592594</v>
      </c>
      <c r="C35" s="28">
        <f>AVERAGE(C4:C11,C14:C33)</f>
        <v>180.46296296296293</v>
      </c>
      <c r="D35" s="28">
        <f>AVERAGE(D4:D11,D14:D33)</f>
        <v>118.33703703703702</v>
      </c>
      <c r="E35" s="28">
        <f>AVERAGE(E4:E11,E14:E33)</f>
        <v>165.87777777777774</v>
      </c>
      <c r="F35" s="29">
        <f aca="true" t="shared" si="2" ref="F35:M35">AVERAGE(F4:F10,F14:F33)</f>
        <v>226.27692307692314</v>
      </c>
      <c r="G35" s="29">
        <f t="shared" si="2"/>
        <v>191.19615384615383</v>
      </c>
      <c r="H35" s="29">
        <f t="shared" si="2"/>
        <v>105.87692307692305</v>
      </c>
      <c r="I35" s="29">
        <f t="shared" si="2"/>
        <v>35.15384615384615</v>
      </c>
      <c r="J35" s="29">
        <f t="shared" si="2"/>
        <v>9.196153846153846</v>
      </c>
      <c r="K35" s="29">
        <f t="shared" si="2"/>
        <v>13.938461538461537</v>
      </c>
      <c r="L35" s="29">
        <f t="shared" si="2"/>
        <v>10.357692307692307</v>
      </c>
      <c r="M35" s="29">
        <f t="shared" si="2"/>
        <v>17.58076923076923</v>
      </c>
      <c r="N35" s="30">
        <f>SUM(B35:M35)</f>
        <v>1153.380626780627</v>
      </c>
      <c r="O35" s="31">
        <f>AVERAGE(O4:O10,O14:O33)</f>
        <v>120</v>
      </c>
    </row>
    <row r="36" spans="1:15" ht="21" customHeight="1">
      <c r="A36" s="32" t="s">
        <v>19</v>
      </c>
      <c r="B36" s="33">
        <f>MIN(B4:B11,B14:B33)</f>
        <v>0</v>
      </c>
      <c r="C36" s="33">
        <f>MIN(C4:C11,C14:C33)</f>
        <v>39.6</v>
      </c>
      <c r="D36" s="33">
        <f>MIN(D4:D11,D14:D33)</f>
        <v>47.1</v>
      </c>
      <c r="E36" s="33">
        <f>MIN(E4:E11,E14:E33)</f>
        <v>60.8</v>
      </c>
      <c r="F36" s="34">
        <f aca="true" t="shared" si="3" ref="F36:M36">MIN(F4:F10,F14:F33)</f>
        <v>141.09999999999997</v>
      </c>
      <c r="G36" s="34">
        <f t="shared" si="3"/>
        <v>83.4</v>
      </c>
      <c r="H36" s="34">
        <f t="shared" si="3"/>
        <v>28.2</v>
      </c>
      <c r="I36" s="34">
        <f t="shared" si="3"/>
        <v>0</v>
      </c>
      <c r="J36" s="34">
        <f t="shared" si="3"/>
        <v>0</v>
      </c>
      <c r="K36" s="34">
        <f t="shared" si="3"/>
        <v>0</v>
      </c>
      <c r="L36" s="34">
        <f t="shared" si="3"/>
        <v>0</v>
      </c>
      <c r="M36" s="34">
        <f t="shared" si="3"/>
        <v>0</v>
      </c>
      <c r="N36" s="35">
        <f>+MINA(N4:N10,N14:N33)</f>
        <v>779.5</v>
      </c>
      <c r="O36" s="36">
        <f>MIN(O4:O10,O14:O33)</f>
        <v>90</v>
      </c>
    </row>
    <row r="37" spans="1:15" ht="18" customHeight="1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9"/>
    </row>
    <row r="38" spans="1:15" ht="18.75">
      <c r="A38" s="41" t="s">
        <v>47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ht="18.75">
      <c r="A39" s="40"/>
      <c r="B39" s="94" t="s">
        <v>46</v>
      </c>
      <c r="C39" s="94"/>
      <c r="D39" s="94"/>
      <c r="E39" s="94"/>
      <c r="F39" s="94"/>
      <c r="G39" s="94"/>
      <c r="H39" s="94"/>
      <c r="I39" s="42"/>
      <c r="J39" s="42"/>
      <c r="K39" s="42"/>
      <c r="L39" s="42"/>
      <c r="M39" s="42"/>
      <c r="N39" s="42"/>
      <c r="O39" s="42"/>
    </row>
    <row r="40" spans="1:15" ht="18" customHeight="1">
      <c r="A40" s="40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8" customHeight="1">
      <c r="A41" s="40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8" customHeight="1">
      <c r="A42" s="40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8" customHeight="1">
      <c r="A43" s="40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1:15" ht="18" customHeight="1">
      <c r="A44" s="40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1:15" ht="18" customHeight="1">
      <c r="A45" s="40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15" ht="18" customHeight="1">
      <c r="A46" s="40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5" ht="18" customHeight="1">
      <c r="A47" s="40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1:15" ht="18" customHeight="1">
      <c r="A48" s="40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</row>
    <row r="49" spans="1:15" ht="18" customHeight="1">
      <c r="A49" s="40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1:15" ht="18" customHeight="1">
      <c r="A50" s="40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ht="18" customHeight="1">
      <c r="A51" s="40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1:15" ht="18" customHeight="1">
      <c r="A52" s="40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1:15" ht="18" customHeight="1">
      <c r="A53" s="40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8" customHeight="1">
      <c r="A54" s="40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8" customHeight="1">
      <c r="A55" s="40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</row>
    <row r="56" spans="1:15" ht="18" customHeight="1">
      <c r="A56" s="40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</row>
    <row r="57" spans="1:15" ht="18" customHeight="1">
      <c r="A57" s="40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8" customHeight="1">
      <c r="A58" s="40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21" customHeight="1">
      <c r="A59" s="40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8.75">
      <c r="A60" s="85"/>
      <c r="O60" s="85"/>
    </row>
    <row r="269" ht="18.75">
      <c r="R269" s="85">
        <f>2000+543</f>
        <v>2543</v>
      </c>
    </row>
    <row r="376" spans="6:13" ht="18.75">
      <c r="F376" s="95" t="s">
        <v>22</v>
      </c>
      <c r="G376" s="95"/>
      <c r="H376" s="95"/>
      <c r="I376" s="95"/>
      <c r="J376" s="95"/>
      <c r="K376" s="95"/>
      <c r="L376" s="95"/>
      <c r="M376" s="95"/>
    </row>
    <row r="401" ht="18.75">
      <c r="B401" s="85">
        <f>SUM(B370:B400)</f>
        <v>0</v>
      </c>
    </row>
    <row r="414" spans="1:15" s="43" customFormat="1" ht="19.5" customHeight="1">
      <c r="A414" s="90" t="s">
        <v>40</v>
      </c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</row>
    <row r="415" spans="1:15" s="43" customFormat="1" ht="19.5" customHeight="1">
      <c r="A415" s="91" t="s">
        <v>23</v>
      </c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</row>
    <row r="416" spans="1:15" s="43" customFormat="1" ht="18.75">
      <c r="A416" s="92" t="s">
        <v>24</v>
      </c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</row>
    <row r="417" spans="1:7" s="43" customFormat="1" ht="8.25" customHeight="1">
      <c r="A417" s="45"/>
      <c r="G417" s="44"/>
    </row>
    <row r="418" spans="1:14" s="52" customFormat="1" ht="18" customHeight="1">
      <c r="A418" s="46" t="s">
        <v>25</v>
      </c>
      <c r="B418" s="47" t="s">
        <v>3</v>
      </c>
      <c r="C418" s="48" t="s">
        <v>4</v>
      </c>
      <c r="D418" s="48" t="s">
        <v>5</v>
      </c>
      <c r="E418" s="48" t="s">
        <v>6</v>
      </c>
      <c r="F418" s="48" t="s">
        <v>7</v>
      </c>
      <c r="G418" s="49" t="s">
        <v>8</v>
      </c>
      <c r="H418" s="48" t="s">
        <v>9</v>
      </c>
      <c r="I418" s="48" t="s">
        <v>10</v>
      </c>
      <c r="J418" s="48" t="s">
        <v>11</v>
      </c>
      <c r="K418" s="48" t="s">
        <v>12</v>
      </c>
      <c r="L418" s="48" t="s">
        <v>13</v>
      </c>
      <c r="M418" s="50" t="s">
        <v>14</v>
      </c>
      <c r="N418" s="51" t="s">
        <v>26</v>
      </c>
    </row>
    <row r="419" spans="1:14" s="52" customFormat="1" ht="15.75" customHeight="1">
      <c r="A419" s="53">
        <v>1</v>
      </c>
      <c r="B419" s="54">
        <v>0</v>
      </c>
      <c r="C419" s="55">
        <v>0</v>
      </c>
      <c r="D419" s="55">
        <v>6</v>
      </c>
      <c r="E419" s="55">
        <v>0</v>
      </c>
      <c r="F419" s="55">
        <v>15</v>
      </c>
      <c r="G419" s="56">
        <v>14.2</v>
      </c>
      <c r="H419" s="55">
        <v>0</v>
      </c>
      <c r="I419" s="55">
        <v>0</v>
      </c>
      <c r="J419" s="55">
        <v>0</v>
      </c>
      <c r="K419" s="56">
        <v>0</v>
      </c>
      <c r="L419" s="56">
        <v>0</v>
      </c>
      <c r="M419" s="57">
        <v>0</v>
      </c>
      <c r="N419" s="58"/>
    </row>
    <row r="420" spans="1:14" s="52" customFormat="1" ht="15.75" customHeight="1">
      <c r="A420" s="59">
        <v>2</v>
      </c>
      <c r="B420" s="60">
        <v>0</v>
      </c>
      <c r="C420" s="61">
        <v>16.8</v>
      </c>
      <c r="D420" s="61">
        <v>8.9</v>
      </c>
      <c r="E420" s="61">
        <v>0.6</v>
      </c>
      <c r="F420" s="61">
        <v>0.8</v>
      </c>
      <c r="G420" s="62">
        <v>15.5</v>
      </c>
      <c r="H420" s="61">
        <v>7.5</v>
      </c>
      <c r="I420" s="61">
        <v>0</v>
      </c>
      <c r="J420" s="61">
        <v>0</v>
      </c>
      <c r="K420" s="61">
        <v>0</v>
      </c>
      <c r="L420" s="62">
        <v>0</v>
      </c>
      <c r="M420" s="63">
        <v>0</v>
      </c>
      <c r="N420" s="64"/>
    </row>
    <row r="421" spans="1:14" s="52" customFormat="1" ht="15.75" customHeight="1">
      <c r="A421" s="59">
        <v>3</v>
      </c>
      <c r="B421" s="60">
        <v>5.8</v>
      </c>
      <c r="C421" s="61">
        <v>0</v>
      </c>
      <c r="D421" s="61">
        <v>2.2</v>
      </c>
      <c r="E421" s="61">
        <v>0.2</v>
      </c>
      <c r="F421" s="61">
        <v>0</v>
      </c>
      <c r="G421" s="62">
        <v>4.6</v>
      </c>
      <c r="H421" s="61">
        <v>4.2</v>
      </c>
      <c r="I421" s="61">
        <v>0</v>
      </c>
      <c r="J421" s="61">
        <v>0</v>
      </c>
      <c r="K421" s="61">
        <v>0</v>
      </c>
      <c r="L421" s="62">
        <v>0</v>
      </c>
      <c r="M421" s="63">
        <v>0</v>
      </c>
      <c r="N421" s="64"/>
    </row>
    <row r="422" spans="1:14" s="52" customFormat="1" ht="15.75" customHeight="1">
      <c r="A422" s="59">
        <v>4</v>
      </c>
      <c r="B422" s="60">
        <v>0</v>
      </c>
      <c r="C422" s="61">
        <v>0</v>
      </c>
      <c r="D422" s="61">
        <v>3</v>
      </c>
      <c r="E422" s="61">
        <v>0.3</v>
      </c>
      <c r="F422" s="61">
        <v>3.2</v>
      </c>
      <c r="G422" s="62">
        <v>1.7</v>
      </c>
      <c r="H422" s="61">
        <v>0</v>
      </c>
      <c r="I422" s="61">
        <v>0</v>
      </c>
      <c r="J422" s="61">
        <v>0</v>
      </c>
      <c r="K422" s="61">
        <v>0</v>
      </c>
      <c r="L422" s="62">
        <v>0</v>
      </c>
      <c r="M422" s="63">
        <v>0</v>
      </c>
      <c r="N422" s="64"/>
    </row>
    <row r="423" spans="1:14" s="52" customFormat="1" ht="15.75" customHeight="1">
      <c r="A423" s="59">
        <v>5</v>
      </c>
      <c r="B423" s="60">
        <v>0</v>
      </c>
      <c r="C423" s="61">
        <v>0</v>
      </c>
      <c r="D423" s="61">
        <v>0</v>
      </c>
      <c r="E423" s="61">
        <v>1.1</v>
      </c>
      <c r="F423" s="61">
        <v>0</v>
      </c>
      <c r="G423" s="62">
        <v>0</v>
      </c>
      <c r="H423" s="61">
        <v>7.3</v>
      </c>
      <c r="I423" s="61">
        <v>0</v>
      </c>
      <c r="J423" s="61">
        <v>6.6</v>
      </c>
      <c r="K423" s="61">
        <v>0</v>
      </c>
      <c r="L423" s="62">
        <v>0.1</v>
      </c>
      <c r="M423" s="63">
        <v>0</v>
      </c>
      <c r="N423" s="64"/>
    </row>
    <row r="424" spans="1:14" s="52" customFormat="1" ht="15.75" customHeight="1">
      <c r="A424" s="59">
        <v>6</v>
      </c>
      <c r="B424" s="60">
        <v>0</v>
      </c>
      <c r="C424" s="61">
        <v>8.1</v>
      </c>
      <c r="D424" s="61">
        <v>0</v>
      </c>
      <c r="E424" s="61">
        <v>1.4</v>
      </c>
      <c r="F424" s="61">
        <v>0</v>
      </c>
      <c r="G424" s="62">
        <v>3.6</v>
      </c>
      <c r="H424" s="61">
        <v>17.1</v>
      </c>
      <c r="I424" s="61">
        <v>0.3</v>
      </c>
      <c r="J424" s="61">
        <v>35.1</v>
      </c>
      <c r="K424" s="61">
        <v>0</v>
      </c>
      <c r="L424" s="62">
        <v>0</v>
      </c>
      <c r="M424" s="63">
        <v>0</v>
      </c>
      <c r="N424" s="64"/>
    </row>
    <row r="425" spans="1:14" s="52" customFormat="1" ht="15.75" customHeight="1">
      <c r="A425" s="59">
        <v>7</v>
      </c>
      <c r="B425" s="60">
        <v>0</v>
      </c>
      <c r="C425" s="61">
        <v>7.2</v>
      </c>
      <c r="D425" s="61">
        <v>0.8</v>
      </c>
      <c r="E425" s="61">
        <v>0</v>
      </c>
      <c r="F425" s="61">
        <v>1.5</v>
      </c>
      <c r="G425" s="62">
        <v>1.3</v>
      </c>
      <c r="H425" s="61">
        <v>1.9</v>
      </c>
      <c r="I425" s="61">
        <v>9.7</v>
      </c>
      <c r="J425" s="61">
        <v>5.1</v>
      </c>
      <c r="K425" s="61">
        <v>0</v>
      </c>
      <c r="L425" s="62">
        <v>0</v>
      </c>
      <c r="M425" s="63">
        <v>0</v>
      </c>
      <c r="N425" s="64"/>
    </row>
    <row r="426" spans="1:14" s="52" customFormat="1" ht="15.75" customHeight="1">
      <c r="A426" s="59">
        <v>8</v>
      </c>
      <c r="B426" s="60">
        <v>0</v>
      </c>
      <c r="C426" s="61">
        <v>0</v>
      </c>
      <c r="D426" s="61">
        <v>0.8</v>
      </c>
      <c r="E426" s="61">
        <v>0</v>
      </c>
      <c r="F426" s="61">
        <v>0.5</v>
      </c>
      <c r="G426" s="62">
        <v>5.5</v>
      </c>
      <c r="H426" s="61">
        <v>1.3</v>
      </c>
      <c r="I426" s="61">
        <v>4.6</v>
      </c>
      <c r="J426" s="61">
        <v>1</v>
      </c>
      <c r="K426" s="61">
        <v>0</v>
      </c>
      <c r="L426" s="62">
        <v>0</v>
      </c>
      <c r="M426" s="63">
        <v>0</v>
      </c>
      <c r="N426" s="64"/>
    </row>
    <row r="427" spans="1:14" s="52" customFormat="1" ht="15.75" customHeight="1">
      <c r="A427" s="59">
        <v>9</v>
      </c>
      <c r="B427" s="60">
        <v>0</v>
      </c>
      <c r="C427" s="61">
        <v>0</v>
      </c>
      <c r="D427" s="61">
        <v>6.9</v>
      </c>
      <c r="E427" s="61">
        <v>1.6</v>
      </c>
      <c r="F427" s="61">
        <v>0.4</v>
      </c>
      <c r="G427" s="62">
        <v>3.2</v>
      </c>
      <c r="H427" s="61">
        <v>0.2</v>
      </c>
      <c r="I427" s="61">
        <v>28.6</v>
      </c>
      <c r="J427" s="61">
        <v>0</v>
      </c>
      <c r="K427" s="61">
        <v>0</v>
      </c>
      <c r="L427" s="62">
        <v>0</v>
      </c>
      <c r="M427" s="63">
        <v>0</v>
      </c>
      <c r="N427" s="64"/>
    </row>
    <row r="428" spans="1:14" s="52" customFormat="1" ht="15.75" customHeight="1">
      <c r="A428" s="59">
        <v>10</v>
      </c>
      <c r="B428" s="60">
        <v>0</v>
      </c>
      <c r="C428" s="61">
        <v>0</v>
      </c>
      <c r="D428" s="61">
        <v>13.1</v>
      </c>
      <c r="E428" s="61">
        <v>0</v>
      </c>
      <c r="F428" s="61">
        <v>0</v>
      </c>
      <c r="G428" s="62">
        <v>27.7</v>
      </c>
      <c r="H428" s="61">
        <v>0</v>
      </c>
      <c r="I428" s="61">
        <v>0.2</v>
      </c>
      <c r="J428" s="61">
        <v>0</v>
      </c>
      <c r="K428" s="61">
        <v>0</v>
      </c>
      <c r="L428" s="62">
        <v>0</v>
      </c>
      <c r="M428" s="63">
        <v>0</v>
      </c>
      <c r="N428" s="64"/>
    </row>
    <row r="429" spans="1:14" s="52" customFormat="1" ht="15.75" customHeight="1">
      <c r="A429" s="59">
        <v>11</v>
      </c>
      <c r="B429" s="60">
        <v>0</v>
      </c>
      <c r="C429" s="61">
        <v>0</v>
      </c>
      <c r="D429" s="61">
        <v>0</v>
      </c>
      <c r="E429" s="61">
        <v>0</v>
      </c>
      <c r="F429" s="61">
        <v>0</v>
      </c>
      <c r="G429" s="62">
        <v>14.2</v>
      </c>
      <c r="H429" s="61">
        <v>0</v>
      </c>
      <c r="I429" s="61">
        <v>0</v>
      </c>
      <c r="J429" s="61">
        <v>0</v>
      </c>
      <c r="K429" s="61">
        <v>0</v>
      </c>
      <c r="L429" s="62">
        <v>0.9</v>
      </c>
      <c r="M429" s="63">
        <v>0</v>
      </c>
      <c r="N429" s="64"/>
    </row>
    <row r="430" spans="1:14" s="52" customFormat="1" ht="15.75" customHeight="1">
      <c r="A430" s="59">
        <v>12</v>
      </c>
      <c r="B430" s="60">
        <v>0</v>
      </c>
      <c r="C430" s="61">
        <v>2.3</v>
      </c>
      <c r="D430" s="61">
        <v>24.7</v>
      </c>
      <c r="E430" s="61">
        <v>16.4</v>
      </c>
      <c r="F430" s="61">
        <v>79.2</v>
      </c>
      <c r="G430" s="62">
        <v>24.6</v>
      </c>
      <c r="H430" s="61">
        <v>8.8</v>
      </c>
      <c r="I430" s="61">
        <v>0</v>
      </c>
      <c r="J430" s="61">
        <v>0</v>
      </c>
      <c r="K430" s="61">
        <v>0</v>
      </c>
      <c r="L430" s="62">
        <v>0</v>
      </c>
      <c r="M430" s="63">
        <v>0</v>
      </c>
      <c r="N430" s="64"/>
    </row>
    <row r="431" spans="1:14" s="52" customFormat="1" ht="15.75" customHeight="1">
      <c r="A431" s="59">
        <v>13</v>
      </c>
      <c r="B431" s="60">
        <v>3.8</v>
      </c>
      <c r="C431" s="61">
        <v>0</v>
      </c>
      <c r="D431" s="61">
        <v>0</v>
      </c>
      <c r="E431" s="61">
        <v>14.8</v>
      </c>
      <c r="F431" s="61">
        <v>32</v>
      </c>
      <c r="G431" s="62">
        <v>0.7</v>
      </c>
      <c r="H431" s="61">
        <v>0</v>
      </c>
      <c r="I431" s="61">
        <v>0</v>
      </c>
      <c r="J431" s="61">
        <v>0</v>
      </c>
      <c r="K431" s="61">
        <v>0</v>
      </c>
      <c r="L431" s="62">
        <v>0</v>
      </c>
      <c r="M431" s="63">
        <v>0</v>
      </c>
      <c r="N431" s="64"/>
    </row>
    <row r="432" spans="1:14" s="52" customFormat="1" ht="15.75" customHeight="1">
      <c r="A432" s="59">
        <v>14</v>
      </c>
      <c r="B432" s="60">
        <v>0</v>
      </c>
      <c r="C432" s="61">
        <v>0</v>
      </c>
      <c r="D432" s="61">
        <v>2.7</v>
      </c>
      <c r="E432" s="61">
        <v>26.7</v>
      </c>
      <c r="F432" s="61">
        <v>2.1</v>
      </c>
      <c r="G432" s="62">
        <v>15.9</v>
      </c>
      <c r="H432" s="61">
        <v>0</v>
      </c>
      <c r="I432" s="61">
        <v>0</v>
      </c>
      <c r="J432" s="61">
        <v>0</v>
      </c>
      <c r="K432" s="61">
        <v>0</v>
      </c>
      <c r="L432" s="62">
        <v>0</v>
      </c>
      <c r="M432" s="63">
        <v>0</v>
      </c>
      <c r="N432" s="64"/>
    </row>
    <row r="433" spans="1:14" s="52" customFormat="1" ht="15.75" customHeight="1">
      <c r="A433" s="59">
        <v>15</v>
      </c>
      <c r="B433" s="60">
        <v>0</v>
      </c>
      <c r="C433" s="61">
        <v>0</v>
      </c>
      <c r="D433" s="61">
        <v>0</v>
      </c>
      <c r="E433" s="61">
        <v>10.8</v>
      </c>
      <c r="F433" s="61">
        <v>0</v>
      </c>
      <c r="G433" s="62">
        <v>11.4</v>
      </c>
      <c r="H433" s="61">
        <v>5.1</v>
      </c>
      <c r="I433" s="61">
        <v>0</v>
      </c>
      <c r="J433" s="61">
        <v>0</v>
      </c>
      <c r="K433" s="61">
        <v>0</v>
      </c>
      <c r="L433" s="62">
        <v>0</v>
      </c>
      <c r="M433" s="63">
        <v>0</v>
      </c>
      <c r="N433" s="64"/>
    </row>
    <row r="434" spans="1:14" s="52" customFormat="1" ht="15.75" customHeight="1">
      <c r="A434" s="59">
        <v>16</v>
      </c>
      <c r="B434" s="60">
        <v>0</v>
      </c>
      <c r="C434" s="61">
        <v>0</v>
      </c>
      <c r="D434" s="61">
        <v>0</v>
      </c>
      <c r="E434" s="61">
        <v>1.2</v>
      </c>
      <c r="F434" s="61">
        <v>6.1</v>
      </c>
      <c r="G434" s="62">
        <v>2.5</v>
      </c>
      <c r="H434" s="61">
        <v>1.6</v>
      </c>
      <c r="I434" s="61">
        <v>0</v>
      </c>
      <c r="J434" s="61">
        <v>0</v>
      </c>
      <c r="K434" s="61">
        <v>0</v>
      </c>
      <c r="L434" s="62">
        <v>0</v>
      </c>
      <c r="M434" s="63">
        <v>0</v>
      </c>
      <c r="N434" s="64"/>
    </row>
    <row r="435" spans="1:14" s="52" customFormat="1" ht="15.75" customHeight="1">
      <c r="A435" s="59">
        <v>17</v>
      </c>
      <c r="B435" s="60">
        <v>0</v>
      </c>
      <c r="C435" s="61">
        <v>0</v>
      </c>
      <c r="D435" s="61">
        <v>15.1</v>
      </c>
      <c r="E435" s="61">
        <v>0</v>
      </c>
      <c r="F435" s="61">
        <v>4.1</v>
      </c>
      <c r="G435" s="62">
        <v>0.2</v>
      </c>
      <c r="H435" s="61">
        <v>0</v>
      </c>
      <c r="I435" s="61">
        <v>0</v>
      </c>
      <c r="J435" s="61">
        <v>0</v>
      </c>
      <c r="K435" s="61">
        <v>0</v>
      </c>
      <c r="L435" s="62">
        <v>0</v>
      </c>
      <c r="M435" s="63">
        <v>0</v>
      </c>
      <c r="N435" s="64"/>
    </row>
    <row r="436" spans="1:14" s="52" customFormat="1" ht="15.75" customHeight="1">
      <c r="A436" s="59">
        <v>18</v>
      </c>
      <c r="B436" s="60">
        <v>0</v>
      </c>
      <c r="C436" s="61">
        <v>0</v>
      </c>
      <c r="D436" s="61">
        <v>4.5</v>
      </c>
      <c r="E436" s="61">
        <v>28.1</v>
      </c>
      <c r="F436" s="61">
        <v>6.3</v>
      </c>
      <c r="G436" s="62">
        <v>17.2</v>
      </c>
      <c r="H436" s="61">
        <v>0</v>
      </c>
      <c r="I436" s="61">
        <v>0</v>
      </c>
      <c r="J436" s="61">
        <v>0</v>
      </c>
      <c r="K436" s="61">
        <v>0</v>
      </c>
      <c r="L436" s="62">
        <v>0</v>
      </c>
      <c r="M436" s="63">
        <v>0</v>
      </c>
      <c r="N436" s="64"/>
    </row>
    <row r="437" spans="1:14" s="52" customFormat="1" ht="15.75" customHeight="1">
      <c r="A437" s="59">
        <v>19</v>
      </c>
      <c r="B437" s="60">
        <v>0</v>
      </c>
      <c r="C437" s="61">
        <v>20</v>
      </c>
      <c r="D437" s="61">
        <v>0.1</v>
      </c>
      <c r="E437" s="61">
        <v>46</v>
      </c>
      <c r="F437" s="61">
        <v>2.6</v>
      </c>
      <c r="G437" s="62">
        <v>62.3</v>
      </c>
      <c r="H437" s="61">
        <v>1.2</v>
      </c>
      <c r="I437" s="61">
        <v>0</v>
      </c>
      <c r="J437" s="61">
        <v>0</v>
      </c>
      <c r="K437" s="61">
        <v>0</v>
      </c>
      <c r="L437" s="62">
        <v>0</v>
      </c>
      <c r="M437" s="63">
        <v>0</v>
      </c>
      <c r="N437" s="64"/>
    </row>
    <row r="438" spans="1:14" s="52" customFormat="1" ht="15.75" customHeight="1">
      <c r="A438" s="59">
        <v>20</v>
      </c>
      <c r="B438" s="60">
        <v>67.2</v>
      </c>
      <c r="C438" s="61">
        <v>3.8</v>
      </c>
      <c r="D438" s="61">
        <v>0.4</v>
      </c>
      <c r="E438" s="61">
        <v>5.2</v>
      </c>
      <c r="F438" s="61">
        <v>0.2</v>
      </c>
      <c r="G438" s="62">
        <v>5</v>
      </c>
      <c r="H438" s="61">
        <v>0</v>
      </c>
      <c r="I438" s="61">
        <v>0</v>
      </c>
      <c r="J438" s="61">
        <v>0</v>
      </c>
      <c r="K438" s="61">
        <v>0</v>
      </c>
      <c r="L438" s="62">
        <v>0</v>
      </c>
      <c r="M438" s="63">
        <v>0</v>
      </c>
      <c r="N438" s="64"/>
    </row>
    <row r="439" spans="1:14" s="52" customFormat="1" ht="15.75" customHeight="1">
      <c r="A439" s="59">
        <v>21</v>
      </c>
      <c r="B439" s="60">
        <v>0</v>
      </c>
      <c r="C439" s="61">
        <v>2.6</v>
      </c>
      <c r="D439" s="61">
        <v>18.2</v>
      </c>
      <c r="E439" s="61">
        <v>4.7</v>
      </c>
      <c r="F439" s="61">
        <v>0</v>
      </c>
      <c r="G439" s="62">
        <v>4.4</v>
      </c>
      <c r="H439" s="61">
        <v>0</v>
      </c>
      <c r="I439" s="61">
        <v>0</v>
      </c>
      <c r="J439" s="61">
        <v>0</v>
      </c>
      <c r="K439" s="61">
        <v>0</v>
      </c>
      <c r="L439" s="62">
        <v>0</v>
      </c>
      <c r="M439" s="63">
        <v>0</v>
      </c>
      <c r="N439" s="64"/>
    </row>
    <row r="440" spans="1:14" s="52" customFormat="1" ht="15.75" customHeight="1">
      <c r="A440" s="59">
        <v>22</v>
      </c>
      <c r="B440" s="60">
        <v>0</v>
      </c>
      <c r="C440" s="61">
        <v>0.8</v>
      </c>
      <c r="D440" s="61">
        <v>0</v>
      </c>
      <c r="E440" s="61">
        <v>1.4</v>
      </c>
      <c r="F440" s="61">
        <v>1.9</v>
      </c>
      <c r="G440" s="62">
        <v>8.1</v>
      </c>
      <c r="H440" s="61">
        <v>0</v>
      </c>
      <c r="I440" s="61">
        <v>0</v>
      </c>
      <c r="J440" s="61">
        <v>0.3</v>
      </c>
      <c r="K440" s="61">
        <v>0</v>
      </c>
      <c r="L440" s="62">
        <v>0</v>
      </c>
      <c r="M440" s="63">
        <v>0</v>
      </c>
      <c r="N440" s="64"/>
    </row>
    <row r="441" spans="1:14" s="52" customFormat="1" ht="15.75" customHeight="1">
      <c r="A441" s="59">
        <v>23</v>
      </c>
      <c r="B441" s="60">
        <v>0</v>
      </c>
      <c r="C441" s="61">
        <v>0</v>
      </c>
      <c r="D441" s="61">
        <v>0.6</v>
      </c>
      <c r="E441" s="61">
        <v>19.1</v>
      </c>
      <c r="F441" s="61">
        <v>0.1</v>
      </c>
      <c r="G441" s="62">
        <v>1.8</v>
      </c>
      <c r="H441" s="61">
        <v>0</v>
      </c>
      <c r="I441" s="61">
        <v>0</v>
      </c>
      <c r="J441" s="61">
        <v>0</v>
      </c>
      <c r="K441" s="61">
        <v>0</v>
      </c>
      <c r="L441" s="62">
        <v>0</v>
      </c>
      <c r="M441" s="63">
        <v>0</v>
      </c>
      <c r="N441" s="64"/>
    </row>
    <row r="442" spans="1:14" s="52" customFormat="1" ht="15.75" customHeight="1">
      <c r="A442" s="59">
        <v>24</v>
      </c>
      <c r="B442" s="60">
        <v>0</v>
      </c>
      <c r="C442" s="61">
        <v>0</v>
      </c>
      <c r="D442" s="61">
        <v>0.3</v>
      </c>
      <c r="E442" s="61">
        <v>9.7</v>
      </c>
      <c r="F442" s="61">
        <v>0</v>
      </c>
      <c r="G442" s="62">
        <v>4.2</v>
      </c>
      <c r="H442" s="61">
        <v>0</v>
      </c>
      <c r="I442" s="61">
        <v>0</v>
      </c>
      <c r="J442" s="61">
        <v>0</v>
      </c>
      <c r="K442" s="61">
        <v>0</v>
      </c>
      <c r="L442" s="62">
        <v>0</v>
      </c>
      <c r="M442" s="63">
        <v>0</v>
      </c>
      <c r="N442" s="64"/>
    </row>
    <row r="443" spans="1:14" s="52" customFormat="1" ht="15.75" customHeight="1">
      <c r="A443" s="59">
        <v>25</v>
      </c>
      <c r="B443" s="60">
        <v>0</v>
      </c>
      <c r="C443" s="61">
        <v>0.8</v>
      </c>
      <c r="D443" s="61">
        <v>0</v>
      </c>
      <c r="E443" s="61">
        <v>3</v>
      </c>
      <c r="F443" s="61">
        <v>1.8</v>
      </c>
      <c r="G443" s="62">
        <v>0</v>
      </c>
      <c r="H443" s="61">
        <v>0</v>
      </c>
      <c r="I443" s="61">
        <v>0</v>
      </c>
      <c r="J443" s="61">
        <v>16.7</v>
      </c>
      <c r="K443" s="61">
        <v>0</v>
      </c>
      <c r="L443" s="62">
        <v>0</v>
      </c>
      <c r="M443" s="63">
        <v>0</v>
      </c>
      <c r="N443" s="64"/>
    </row>
    <row r="444" spans="1:14" s="52" customFormat="1" ht="15.75" customHeight="1">
      <c r="A444" s="59">
        <v>26</v>
      </c>
      <c r="B444" s="60">
        <v>5.5</v>
      </c>
      <c r="C444" s="61">
        <v>6.9</v>
      </c>
      <c r="D444" s="61">
        <v>0.5</v>
      </c>
      <c r="E444" s="61">
        <v>5.9</v>
      </c>
      <c r="F444" s="61">
        <v>0.2</v>
      </c>
      <c r="G444" s="62">
        <v>0</v>
      </c>
      <c r="H444" s="61">
        <v>0</v>
      </c>
      <c r="I444" s="61">
        <v>0</v>
      </c>
      <c r="J444" s="61">
        <v>0.4</v>
      </c>
      <c r="K444" s="61">
        <v>0</v>
      </c>
      <c r="L444" s="62">
        <v>0</v>
      </c>
      <c r="M444" s="63">
        <v>0</v>
      </c>
      <c r="N444" s="64"/>
    </row>
    <row r="445" spans="1:14" s="52" customFormat="1" ht="15.75" customHeight="1">
      <c r="A445" s="59">
        <v>27</v>
      </c>
      <c r="B445" s="60">
        <v>4</v>
      </c>
      <c r="C445" s="61">
        <v>0</v>
      </c>
      <c r="D445" s="61">
        <v>7.6</v>
      </c>
      <c r="E445" s="61">
        <v>5.1</v>
      </c>
      <c r="F445" s="61">
        <v>1.2</v>
      </c>
      <c r="G445" s="62">
        <v>45</v>
      </c>
      <c r="H445" s="61">
        <v>5.1</v>
      </c>
      <c r="I445" s="61">
        <v>0</v>
      </c>
      <c r="J445" s="61">
        <v>0</v>
      </c>
      <c r="K445" s="61">
        <v>0</v>
      </c>
      <c r="L445" s="62">
        <v>0</v>
      </c>
      <c r="M445" s="63">
        <v>0</v>
      </c>
      <c r="N445" s="64"/>
    </row>
    <row r="446" spans="1:14" s="52" customFormat="1" ht="15.75" customHeight="1">
      <c r="A446" s="59">
        <v>28</v>
      </c>
      <c r="B446" s="60">
        <v>0</v>
      </c>
      <c r="C446" s="61">
        <v>0</v>
      </c>
      <c r="D446" s="61">
        <v>1.2</v>
      </c>
      <c r="E446" s="61">
        <v>0.6</v>
      </c>
      <c r="F446" s="61">
        <v>0.8</v>
      </c>
      <c r="G446" s="62">
        <v>88.7</v>
      </c>
      <c r="H446" s="61">
        <v>7.3</v>
      </c>
      <c r="I446" s="61">
        <v>0</v>
      </c>
      <c r="J446" s="61">
        <v>0</v>
      </c>
      <c r="K446" s="61">
        <v>0</v>
      </c>
      <c r="L446" s="62"/>
      <c r="M446" s="63">
        <v>0</v>
      </c>
      <c r="N446" s="64"/>
    </row>
    <row r="447" spans="1:14" s="52" customFormat="1" ht="15.75" customHeight="1">
      <c r="A447" s="59">
        <v>29</v>
      </c>
      <c r="B447" s="60">
        <v>0</v>
      </c>
      <c r="C447" s="61">
        <v>7.4</v>
      </c>
      <c r="D447" s="61">
        <v>0</v>
      </c>
      <c r="E447" s="61">
        <v>1.1</v>
      </c>
      <c r="F447" s="61">
        <v>7.6</v>
      </c>
      <c r="G447" s="62">
        <v>35.5</v>
      </c>
      <c r="H447" s="61">
        <v>9.7</v>
      </c>
      <c r="I447" s="61">
        <v>0</v>
      </c>
      <c r="J447" s="61">
        <v>0</v>
      </c>
      <c r="K447" s="61">
        <v>0</v>
      </c>
      <c r="L447" s="62"/>
      <c r="M447" s="63">
        <v>0.8</v>
      </c>
      <c r="N447" s="64"/>
    </row>
    <row r="448" spans="1:14" s="52" customFormat="1" ht="15.75" customHeight="1">
      <c r="A448" s="59">
        <v>30</v>
      </c>
      <c r="B448" s="60">
        <v>0</v>
      </c>
      <c r="C448" s="61">
        <v>28.2</v>
      </c>
      <c r="D448" s="61">
        <v>0.4</v>
      </c>
      <c r="E448" s="61">
        <v>0.4</v>
      </c>
      <c r="F448" s="61">
        <v>2.1</v>
      </c>
      <c r="G448" s="62">
        <v>0</v>
      </c>
      <c r="H448" s="61">
        <v>19.6</v>
      </c>
      <c r="I448" s="61">
        <v>0</v>
      </c>
      <c r="J448" s="61">
        <v>0</v>
      </c>
      <c r="K448" s="61">
        <v>0</v>
      </c>
      <c r="L448" s="62"/>
      <c r="M448" s="63">
        <v>2</v>
      </c>
      <c r="N448" s="64"/>
    </row>
    <row r="449" spans="1:14" s="52" customFormat="1" ht="15.75" customHeight="1">
      <c r="A449" s="65">
        <v>31</v>
      </c>
      <c r="B449" s="66"/>
      <c r="C449" s="67">
        <v>76.8</v>
      </c>
      <c r="D449" s="67"/>
      <c r="E449" s="67">
        <v>0.9</v>
      </c>
      <c r="F449" s="67">
        <v>15.1</v>
      </c>
      <c r="G449" s="68"/>
      <c r="H449" s="67">
        <v>31</v>
      </c>
      <c r="I449" s="67"/>
      <c r="J449" s="61">
        <v>0</v>
      </c>
      <c r="K449" s="61">
        <v>0</v>
      </c>
      <c r="L449" s="68"/>
      <c r="M449" s="69">
        <v>0</v>
      </c>
      <c r="N449" s="70"/>
    </row>
    <row r="450" spans="1:15" s="52" customFormat="1" ht="15.75" customHeight="1">
      <c r="A450" s="71" t="s">
        <v>15</v>
      </c>
      <c r="B450" s="72">
        <f aca="true" t="shared" si="4" ref="B450:M450">SUM(B419:B449)</f>
        <v>86.3</v>
      </c>
      <c r="C450" s="73">
        <f t="shared" si="4"/>
        <v>181.7</v>
      </c>
      <c r="D450" s="73">
        <f t="shared" si="4"/>
        <v>118</v>
      </c>
      <c r="E450" s="73">
        <f t="shared" si="4"/>
        <v>206.29999999999995</v>
      </c>
      <c r="F450" s="73">
        <f t="shared" si="4"/>
        <v>184.79999999999995</v>
      </c>
      <c r="G450" s="83">
        <f t="shared" si="4"/>
        <v>418.99999999999994</v>
      </c>
      <c r="H450" s="73">
        <f t="shared" si="4"/>
        <v>128.9</v>
      </c>
      <c r="I450" s="73">
        <f t="shared" si="4"/>
        <v>43.400000000000006</v>
      </c>
      <c r="J450" s="73">
        <f t="shared" si="4"/>
        <v>65.2</v>
      </c>
      <c r="K450" s="73">
        <f t="shared" si="4"/>
        <v>0</v>
      </c>
      <c r="L450" s="73">
        <f t="shared" si="4"/>
        <v>1</v>
      </c>
      <c r="M450" s="73">
        <f t="shared" si="4"/>
        <v>2.8</v>
      </c>
      <c r="N450" s="88">
        <f>SUM(B450:M450)</f>
        <v>1437.4</v>
      </c>
      <c r="O450" s="52" t="s">
        <v>20</v>
      </c>
    </row>
    <row r="451" spans="1:15" s="52" customFormat="1" ht="15.75" customHeight="1">
      <c r="A451" s="53" t="s">
        <v>18</v>
      </c>
      <c r="B451" s="74">
        <f>AVERAGE(B419:B449)</f>
        <v>2.8766666666666665</v>
      </c>
      <c r="C451" s="61">
        <f aca="true" t="shared" si="5" ref="C451:M451">AVERAGE(C419:C449)</f>
        <v>5.861290322580645</v>
      </c>
      <c r="D451" s="61">
        <f t="shared" si="5"/>
        <v>3.933333333333333</v>
      </c>
      <c r="E451" s="61">
        <f t="shared" si="5"/>
        <v>6.654838709677418</v>
      </c>
      <c r="F451" s="61">
        <f t="shared" si="5"/>
        <v>5.961290322580644</v>
      </c>
      <c r="G451" s="61">
        <f t="shared" si="5"/>
        <v>13.966666666666665</v>
      </c>
      <c r="H451" s="61">
        <f t="shared" si="5"/>
        <v>4.158064516129032</v>
      </c>
      <c r="I451" s="61">
        <f t="shared" si="5"/>
        <v>1.4466666666666668</v>
      </c>
      <c r="J451" s="61">
        <f t="shared" si="5"/>
        <v>2.103225806451613</v>
      </c>
      <c r="K451" s="61">
        <f t="shared" si="5"/>
        <v>0</v>
      </c>
      <c r="L451" s="61">
        <f t="shared" si="5"/>
        <v>0.037037037037037035</v>
      </c>
      <c r="M451" s="61">
        <f t="shared" si="5"/>
        <v>0.09032258064516129</v>
      </c>
      <c r="N451" s="58">
        <f>AVERAGE(B451:M451)</f>
        <v>3.9241168857029067</v>
      </c>
      <c r="O451" s="52" t="s">
        <v>21</v>
      </c>
    </row>
    <row r="452" spans="1:15" s="52" customFormat="1" ht="15.75" customHeight="1">
      <c r="A452" s="65" t="s">
        <v>16</v>
      </c>
      <c r="B452" s="75">
        <v>5</v>
      </c>
      <c r="C452" s="76">
        <v>13</v>
      </c>
      <c r="D452" s="76">
        <v>21</v>
      </c>
      <c r="E452" s="76">
        <v>25</v>
      </c>
      <c r="F452" s="76">
        <v>23</v>
      </c>
      <c r="G452" s="77">
        <v>26</v>
      </c>
      <c r="H452" s="76">
        <v>16</v>
      </c>
      <c r="I452" s="76">
        <v>5</v>
      </c>
      <c r="J452" s="76">
        <v>8</v>
      </c>
      <c r="K452" s="76">
        <v>0</v>
      </c>
      <c r="L452" s="76">
        <v>1</v>
      </c>
      <c r="M452" s="78">
        <v>2</v>
      </c>
      <c r="N452" s="79">
        <f>SUM(B452:M452)</f>
        <v>145</v>
      </c>
      <c r="O452" s="52" t="s">
        <v>16</v>
      </c>
    </row>
    <row r="453" spans="1:14" s="52" customFormat="1" ht="19.5" customHeight="1">
      <c r="A453" s="80" t="s">
        <v>27</v>
      </c>
      <c r="B453" s="80"/>
      <c r="C453" s="81"/>
      <c r="D453" s="80" t="s">
        <v>20</v>
      </c>
      <c r="E453" s="93"/>
      <c r="F453" s="93"/>
      <c r="G453" s="80"/>
      <c r="H453" s="80"/>
      <c r="I453" s="82" t="s">
        <v>28</v>
      </c>
      <c r="J453" s="82"/>
      <c r="K453" s="81"/>
      <c r="L453" s="80" t="s">
        <v>20</v>
      </c>
      <c r="M453" s="93"/>
      <c r="N453" s="93"/>
    </row>
    <row r="454" spans="1:14" s="52" customFormat="1" ht="19.5" customHeight="1">
      <c r="A454" s="80" t="s">
        <v>29</v>
      </c>
      <c r="B454" s="80"/>
      <c r="C454" s="81"/>
      <c r="D454" s="80" t="s">
        <v>20</v>
      </c>
      <c r="E454" s="89"/>
      <c r="F454" s="89"/>
      <c r="G454" s="80"/>
      <c r="H454" s="80"/>
      <c r="I454" s="82" t="s">
        <v>30</v>
      </c>
      <c r="J454" s="82"/>
      <c r="K454" s="81"/>
      <c r="L454" s="80" t="s">
        <v>20</v>
      </c>
      <c r="M454" s="89"/>
      <c r="N454" s="89"/>
    </row>
    <row r="455" spans="1:14" s="52" customFormat="1" ht="19.5" customHeight="1">
      <c r="A455" s="80" t="s">
        <v>31</v>
      </c>
      <c r="B455" s="80"/>
      <c r="C455" s="81"/>
      <c r="D455" s="80" t="s">
        <v>20</v>
      </c>
      <c r="E455" s="89"/>
      <c r="F455" s="89"/>
      <c r="G455" s="80"/>
      <c r="H455" s="80"/>
      <c r="I455" s="82" t="s">
        <v>32</v>
      </c>
      <c r="J455" s="82"/>
      <c r="K455" s="81"/>
      <c r="L455" s="80" t="s">
        <v>20</v>
      </c>
      <c r="M455" s="89"/>
      <c r="N455" s="89"/>
    </row>
    <row r="456" spans="1:14" s="52" customFormat="1" ht="19.5" customHeight="1">
      <c r="A456" s="80" t="s">
        <v>33</v>
      </c>
      <c r="B456" s="80"/>
      <c r="C456" s="81"/>
      <c r="D456" s="80" t="s">
        <v>20</v>
      </c>
      <c r="E456" s="89"/>
      <c r="F456" s="89"/>
      <c r="G456" s="80"/>
      <c r="H456" s="80"/>
      <c r="I456" s="82" t="s">
        <v>34</v>
      </c>
      <c r="J456" s="82"/>
      <c r="K456" s="81"/>
      <c r="L456" s="80" t="s">
        <v>20</v>
      </c>
      <c r="M456" s="89"/>
      <c r="N456" s="89"/>
    </row>
    <row r="457" spans="1:14" s="52" customFormat="1" ht="19.5" customHeight="1">
      <c r="A457" s="80" t="s">
        <v>35</v>
      </c>
      <c r="B457" s="80"/>
      <c r="C457" s="81"/>
      <c r="D457" s="80" t="s">
        <v>20</v>
      </c>
      <c r="E457" s="89"/>
      <c r="F457" s="89"/>
      <c r="G457" s="80"/>
      <c r="H457" s="80"/>
      <c r="I457" s="82" t="s">
        <v>36</v>
      </c>
      <c r="J457" s="82"/>
      <c r="K457" s="81"/>
      <c r="L457" s="80" t="s">
        <v>20</v>
      </c>
      <c r="M457" s="89"/>
      <c r="N457" s="89"/>
    </row>
    <row r="458" spans="1:14" s="52" customFormat="1" ht="19.5" customHeight="1">
      <c r="A458" s="80" t="s">
        <v>37</v>
      </c>
      <c r="B458" s="80"/>
      <c r="C458" s="81"/>
      <c r="D458" s="80" t="s">
        <v>20</v>
      </c>
      <c r="E458" s="89"/>
      <c r="F458" s="89"/>
      <c r="G458" s="80"/>
      <c r="H458" s="80"/>
      <c r="I458" s="82" t="s">
        <v>38</v>
      </c>
      <c r="J458" s="82"/>
      <c r="K458" s="81"/>
      <c r="L458" s="80" t="s">
        <v>20</v>
      </c>
      <c r="M458" s="89"/>
      <c r="N458" s="89"/>
    </row>
    <row r="459" spans="1:8" s="52" customFormat="1" ht="19.5" customHeight="1">
      <c r="A459" s="80" t="s">
        <v>39</v>
      </c>
      <c r="B459" s="80"/>
      <c r="C459" s="81"/>
      <c r="D459" s="80" t="s">
        <v>20</v>
      </c>
      <c r="E459" s="89"/>
      <c r="F459" s="89"/>
      <c r="G459" s="80"/>
      <c r="H459" s="80"/>
    </row>
    <row r="460" spans="1:15" s="43" customFormat="1" ht="19.5" customHeight="1">
      <c r="A460" s="90" t="s">
        <v>42</v>
      </c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</row>
    <row r="461" spans="1:15" s="43" customFormat="1" ht="19.5" customHeight="1">
      <c r="A461" s="91" t="s">
        <v>23</v>
      </c>
      <c r="B461" s="91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</row>
    <row r="462" spans="1:15" s="43" customFormat="1" ht="18.75">
      <c r="A462" s="92" t="s">
        <v>41</v>
      </c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</row>
    <row r="463" spans="1:7" s="43" customFormat="1" ht="8.25" customHeight="1">
      <c r="A463" s="45"/>
      <c r="G463" s="44"/>
    </row>
    <row r="464" spans="1:14" s="52" customFormat="1" ht="18" customHeight="1">
      <c r="A464" s="46" t="s">
        <v>25</v>
      </c>
      <c r="B464" s="47" t="s">
        <v>3</v>
      </c>
      <c r="C464" s="48" t="s">
        <v>4</v>
      </c>
      <c r="D464" s="48" t="s">
        <v>5</v>
      </c>
      <c r="E464" s="48" t="s">
        <v>6</v>
      </c>
      <c r="F464" s="48" t="s">
        <v>7</v>
      </c>
      <c r="G464" s="49" t="s">
        <v>8</v>
      </c>
      <c r="H464" s="48" t="s">
        <v>9</v>
      </c>
      <c r="I464" s="48" t="s">
        <v>10</v>
      </c>
      <c r="J464" s="48" t="s">
        <v>11</v>
      </c>
      <c r="K464" s="48" t="s">
        <v>12</v>
      </c>
      <c r="L464" s="48" t="s">
        <v>13</v>
      </c>
      <c r="M464" s="50" t="s">
        <v>14</v>
      </c>
      <c r="N464" s="51" t="s">
        <v>26</v>
      </c>
    </row>
    <row r="465" spans="1:14" s="52" customFormat="1" ht="15.75" customHeight="1">
      <c r="A465" s="53">
        <v>1</v>
      </c>
      <c r="B465" s="54">
        <v>0</v>
      </c>
      <c r="C465" s="55">
        <v>0</v>
      </c>
      <c r="D465" s="55">
        <v>0</v>
      </c>
      <c r="E465" s="55">
        <v>4.4</v>
      </c>
      <c r="F465" s="55">
        <v>17.6</v>
      </c>
      <c r="G465" s="56">
        <v>9.6</v>
      </c>
      <c r="H465" s="55">
        <v>0</v>
      </c>
      <c r="I465" s="55">
        <v>0</v>
      </c>
      <c r="J465" s="55">
        <v>0</v>
      </c>
      <c r="K465" s="56">
        <v>0</v>
      </c>
      <c r="L465" s="56">
        <v>0</v>
      </c>
      <c r="M465" s="57">
        <v>0</v>
      </c>
      <c r="N465" s="58"/>
    </row>
    <row r="466" spans="1:14" s="52" customFormat="1" ht="15.75" customHeight="1">
      <c r="A466" s="59">
        <v>2</v>
      </c>
      <c r="B466" s="60">
        <v>0</v>
      </c>
      <c r="C466" s="61">
        <v>0.4</v>
      </c>
      <c r="D466" s="61">
        <v>0.6</v>
      </c>
      <c r="E466" s="61">
        <v>0.4</v>
      </c>
      <c r="F466" s="61">
        <v>0</v>
      </c>
      <c r="G466" s="62">
        <v>1.3</v>
      </c>
      <c r="H466" s="61">
        <v>4</v>
      </c>
      <c r="I466" s="61">
        <v>0</v>
      </c>
      <c r="J466" s="61">
        <v>0</v>
      </c>
      <c r="K466" s="61">
        <v>0</v>
      </c>
      <c r="L466" s="62">
        <v>0</v>
      </c>
      <c r="M466" s="63">
        <v>0</v>
      </c>
      <c r="N466" s="64"/>
    </row>
    <row r="467" spans="1:14" s="52" customFormat="1" ht="15.75" customHeight="1">
      <c r="A467" s="59">
        <v>3</v>
      </c>
      <c r="B467" s="60">
        <v>0</v>
      </c>
      <c r="C467" s="61">
        <v>3.6</v>
      </c>
      <c r="D467" s="61">
        <v>6.3</v>
      </c>
      <c r="E467" s="61">
        <v>0.3</v>
      </c>
      <c r="F467" s="61">
        <v>0.3</v>
      </c>
      <c r="G467" s="62">
        <v>0</v>
      </c>
      <c r="H467" s="61">
        <v>3.9</v>
      </c>
      <c r="I467" s="61">
        <v>0</v>
      </c>
      <c r="J467" s="61">
        <v>0</v>
      </c>
      <c r="K467" s="61">
        <v>0</v>
      </c>
      <c r="L467" s="62">
        <v>0</v>
      </c>
      <c r="M467" s="63">
        <v>0</v>
      </c>
      <c r="N467" s="64"/>
    </row>
    <row r="468" spans="1:14" s="52" customFormat="1" ht="15.75" customHeight="1">
      <c r="A468" s="59">
        <v>4</v>
      </c>
      <c r="B468" s="60">
        <v>0</v>
      </c>
      <c r="C468" s="61">
        <v>0</v>
      </c>
      <c r="D468" s="61">
        <v>3.9</v>
      </c>
      <c r="E468" s="61">
        <v>1.3</v>
      </c>
      <c r="F468" s="61">
        <v>0.2</v>
      </c>
      <c r="G468" s="62">
        <v>0</v>
      </c>
      <c r="H468" s="61">
        <v>0.4</v>
      </c>
      <c r="I468" s="61">
        <v>0</v>
      </c>
      <c r="J468" s="61">
        <v>0</v>
      </c>
      <c r="K468" s="61">
        <v>0</v>
      </c>
      <c r="L468" s="62">
        <v>0</v>
      </c>
      <c r="M468" s="63">
        <v>0</v>
      </c>
      <c r="N468" s="64"/>
    </row>
    <row r="469" spans="1:14" s="52" customFormat="1" ht="15.75" customHeight="1">
      <c r="A469" s="59">
        <v>5</v>
      </c>
      <c r="B469" s="60">
        <v>0</v>
      </c>
      <c r="C469" s="61">
        <v>0</v>
      </c>
      <c r="D469" s="61">
        <v>0.6</v>
      </c>
      <c r="E469" s="61">
        <v>19.5</v>
      </c>
      <c r="F469" s="61">
        <v>0</v>
      </c>
      <c r="G469" s="62">
        <v>0</v>
      </c>
      <c r="H469" s="61">
        <v>18.5</v>
      </c>
      <c r="I469" s="61">
        <v>0</v>
      </c>
      <c r="J469" s="61">
        <v>0</v>
      </c>
      <c r="K469" s="61">
        <v>0</v>
      </c>
      <c r="L469" s="62">
        <v>0</v>
      </c>
      <c r="M469" s="63">
        <v>0</v>
      </c>
      <c r="N469" s="64"/>
    </row>
    <row r="470" spans="1:14" s="52" customFormat="1" ht="15.75" customHeight="1">
      <c r="A470" s="59">
        <v>6</v>
      </c>
      <c r="B470" s="60">
        <v>0</v>
      </c>
      <c r="C470" s="61">
        <v>0</v>
      </c>
      <c r="D470" s="61">
        <v>0</v>
      </c>
      <c r="E470" s="61">
        <v>31.5</v>
      </c>
      <c r="F470" s="61">
        <v>5.9</v>
      </c>
      <c r="G470" s="62">
        <v>0</v>
      </c>
      <c r="H470" s="61">
        <v>21.7</v>
      </c>
      <c r="I470" s="61">
        <v>0.2</v>
      </c>
      <c r="J470" s="61">
        <v>0</v>
      </c>
      <c r="K470" s="61">
        <v>0</v>
      </c>
      <c r="L470" s="62">
        <v>0</v>
      </c>
      <c r="M470" s="63">
        <v>0</v>
      </c>
      <c r="N470" s="64"/>
    </row>
    <row r="471" spans="1:14" s="52" customFormat="1" ht="15.75" customHeight="1">
      <c r="A471" s="59">
        <v>7</v>
      </c>
      <c r="B471" s="60">
        <v>0</v>
      </c>
      <c r="C471" s="61">
        <v>1.6</v>
      </c>
      <c r="D471" s="61">
        <v>0</v>
      </c>
      <c r="E471" s="61">
        <v>0.4</v>
      </c>
      <c r="F471" s="61">
        <v>1.9</v>
      </c>
      <c r="G471" s="62">
        <v>0</v>
      </c>
      <c r="H471" s="61">
        <v>13.2</v>
      </c>
      <c r="I471" s="61">
        <v>3.7</v>
      </c>
      <c r="J471" s="61">
        <v>0</v>
      </c>
      <c r="K471" s="61">
        <v>0</v>
      </c>
      <c r="L471" s="62">
        <v>0</v>
      </c>
      <c r="M471" s="63">
        <v>0</v>
      </c>
      <c r="N471" s="64"/>
    </row>
    <row r="472" spans="1:14" s="52" customFormat="1" ht="15.75" customHeight="1">
      <c r="A472" s="59">
        <v>8</v>
      </c>
      <c r="B472" s="60">
        <v>0</v>
      </c>
      <c r="C472" s="61">
        <v>0.3</v>
      </c>
      <c r="D472" s="61">
        <v>0</v>
      </c>
      <c r="E472" s="61">
        <v>1.4</v>
      </c>
      <c r="F472" s="61">
        <v>8.2</v>
      </c>
      <c r="G472" s="62">
        <v>0</v>
      </c>
      <c r="H472" s="61">
        <v>18.9</v>
      </c>
      <c r="I472" s="61">
        <v>0</v>
      </c>
      <c r="J472" s="61">
        <v>0.6</v>
      </c>
      <c r="K472" s="61">
        <v>0</v>
      </c>
      <c r="L472" s="62">
        <v>0</v>
      </c>
      <c r="M472" s="63">
        <v>0</v>
      </c>
      <c r="N472" s="64"/>
    </row>
    <row r="473" spans="1:14" s="52" customFormat="1" ht="15.75" customHeight="1">
      <c r="A473" s="59">
        <v>9</v>
      </c>
      <c r="B473" s="60">
        <v>0</v>
      </c>
      <c r="C473" s="61">
        <v>0</v>
      </c>
      <c r="D473" s="61">
        <v>0.1</v>
      </c>
      <c r="E473" s="61">
        <v>0</v>
      </c>
      <c r="F473" s="61">
        <v>5.2</v>
      </c>
      <c r="G473" s="62">
        <v>0.7</v>
      </c>
      <c r="H473" s="61">
        <v>17.3</v>
      </c>
      <c r="I473" s="61">
        <v>0</v>
      </c>
      <c r="J473" s="61">
        <v>0</v>
      </c>
      <c r="K473" s="61">
        <v>0</v>
      </c>
      <c r="L473" s="62">
        <v>0</v>
      </c>
      <c r="M473" s="63">
        <v>0</v>
      </c>
      <c r="N473" s="64"/>
    </row>
    <row r="474" spans="1:14" s="52" customFormat="1" ht="15.75" customHeight="1">
      <c r="A474" s="59">
        <v>10</v>
      </c>
      <c r="B474" s="60">
        <v>0</v>
      </c>
      <c r="C474" s="61">
        <v>1.8</v>
      </c>
      <c r="D474" s="61">
        <v>0.2</v>
      </c>
      <c r="E474" s="61">
        <v>1.7</v>
      </c>
      <c r="F474" s="61">
        <v>0.2</v>
      </c>
      <c r="G474" s="62">
        <v>0</v>
      </c>
      <c r="H474" s="61">
        <v>0</v>
      </c>
      <c r="I474" s="61">
        <v>0</v>
      </c>
      <c r="J474" s="61">
        <v>0</v>
      </c>
      <c r="K474" s="61">
        <v>0</v>
      </c>
      <c r="L474" s="62">
        <v>0</v>
      </c>
      <c r="M474" s="63">
        <v>0</v>
      </c>
      <c r="N474" s="64"/>
    </row>
    <row r="475" spans="1:14" s="52" customFormat="1" ht="15.75" customHeight="1">
      <c r="A475" s="59">
        <v>11</v>
      </c>
      <c r="B475" s="60">
        <v>0</v>
      </c>
      <c r="C475" s="61">
        <v>8.1</v>
      </c>
      <c r="D475" s="61">
        <v>0</v>
      </c>
      <c r="E475" s="61">
        <v>0</v>
      </c>
      <c r="F475" s="61">
        <v>3.3</v>
      </c>
      <c r="G475" s="62">
        <v>22.7</v>
      </c>
      <c r="H475" s="61">
        <v>0</v>
      </c>
      <c r="I475" s="61">
        <v>0</v>
      </c>
      <c r="J475" s="61">
        <v>0</v>
      </c>
      <c r="K475" s="61">
        <v>0</v>
      </c>
      <c r="L475" s="62">
        <v>0</v>
      </c>
      <c r="M475" s="63">
        <v>0</v>
      </c>
      <c r="N475" s="64"/>
    </row>
    <row r="476" spans="1:14" s="52" customFormat="1" ht="15.75" customHeight="1">
      <c r="A476" s="59">
        <v>12</v>
      </c>
      <c r="B476" s="60">
        <v>0</v>
      </c>
      <c r="C476" s="61">
        <v>0.3</v>
      </c>
      <c r="D476" s="61">
        <v>10.1</v>
      </c>
      <c r="E476" s="61">
        <v>0</v>
      </c>
      <c r="F476" s="61">
        <v>7.4</v>
      </c>
      <c r="G476" s="62">
        <v>5.2</v>
      </c>
      <c r="H476" s="61">
        <v>2.2</v>
      </c>
      <c r="I476" s="61">
        <v>0.5</v>
      </c>
      <c r="J476" s="61">
        <v>0</v>
      </c>
      <c r="K476" s="61">
        <v>0</v>
      </c>
      <c r="L476" s="62">
        <v>0</v>
      </c>
      <c r="M476" s="63">
        <v>0</v>
      </c>
      <c r="N476" s="64"/>
    </row>
    <row r="477" spans="1:14" s="52" customFormat="1" ht="15.75" customHeight="1">
      <c r="A477" s="59">
        <v>13</v>
      </c>
      <c r="B477" s="60">
        <v>0</v>
      </c>
      <c r="C477" s="61">
        <v>1</v>
      </c>
      <c r="D477" s="61">
        <v>2.2</v>
      </c>
      <c r="E477" s="61">
        <v>0.5</v>
      </c>
      <c r="F477" s="61">
        <v>13.1</v>
      </c>
      <c r="G477" s="62">
        <v>1.2</v>
      </c>
      <c r="H477" s="61">
        <v>6.3</v>
      </c>
      <c r="I477" s="61">
        <v>17.6</v>
      </c>
      <c r="J477" s="61">
        <v>0</v>
      </c>
      <c r="K477" s="61">
        <v>0</v>
      </c>
      <c r="L477" s="62">
        <v>0</v>
      </c>
      <c r="M477" s="63">
        <v>0</v>
      </c>
      <c r="N477" s="64"/>
    </row>
    <row r="478" spans="1:14" s="52" customFormat="1" ht="15.75" customHeight="1">
      <c r="A478" s="59">
        <v>14</v>
      </c>
      <c r="B478" s="60">
        <v>0</v>
      </c>
      <c r="C478" s="61">
        <v>33.5</v>
      </c>
      <c r="D478" s="61">
        <v>0</v>
      </c>
      <c r="E478" s="61">
        <v>0</v>
      </c>
      <c r="F478" s="61">
        <v>0.6</v>
      </c>
      <c r="G478" s="62">
        <v>0</v>
      </c>
      <c r="H478" s="61">
        <v>22.8</v>
      </c>
      <c r="I478" s="61">
        <v>0</v>
      </c>
      <c r="J478" s="61">
        <v>0</v>
      </c>
      <c r="K478" s="61">
        <v>0</v>
      </c>
      <c r="L478" s="62">
        <v>0</v>
      </c>
      <c r="M478" s="63">
        <v>0</v>
      </c>
      <c r="N478" s="64"/>
    </row>
    <row r="479" spans="1:14" s="52" customFormat="1" ht="15.75" customHeight="1">
      <c r="A479" s="59">
        <v>15</v>
      </c>
      <c r="B479" s="60">
        <v>1.7</v>
      </c>
      <c r="C479" s="61">
        <v>7.3</v>
      </c>
      <c r="D479" s="61">
        <v>2.1</v>
      </c>
      <c r="E479" s="61">
        <v>0</v>
      </c>
      <c r="F479" s="61">
        <v>6.6</v>
      </c>
      <c r="G479" s="62">
        <v>0.4</v>
      </c>
      <c r="H479" s="61">
        <v>0</v>
      </c>
      <c r="I479" s="61">
        <v>0</v>
      </c>
      <c r="J479" s="61">
        <v>0</v>
      </c>
      <c r="K479" s="61">
        <v>0</v>
      </c>
      <c r="L479" s="62">
        <v>0</v>
      </c>
      <c r="M479" s="63">
        <v>0</v>
      </c>
      <c r="N479" s="64"/>
    </row>
    <row r="480" spans="1:14" s="52" customFormat="1" ht="15.75" customHeight="1">
      <c r="A480" s="59">
        <v>16</v>
      </c>
      <c r="B480" s="60">
        <v>29</v>
      </c>
      <c r="C480" s="61">
        <v>4.7</v>
      </c>
      <c r="D480" s="61">
        <v>0</v>
      </c>
      <c r="E480" s="61">
        <v>0</v>
      </c>
      <c r="F480" s="61">
        <v>1.1</v>
      </c>
      <c r="G480" s="62">
        <v>7.8</v>
      </c>
      <c r="H480" s="61">
        <v>13.8</v>
      </c>
      <c r="I480" s="61">
        <v>0</v>
      </c>
      <c r="J480" s="61">
        <v>0</v>
      </c>
      <c r="K480" s="61">
        <v>0</v>
      </c>
      <c r="L480" s="62">
        <v>0</v>
      </c>
      <c r="M480" s="63">
        <v>0</v>
      </c>
      <c r="N480" s="64"/>
    </row>
    <row r="481" spans="1:14" s="52" customFormat="1" ht="15.75" customHeight="1">
      <c r="A481" s="59">
        <v>17</v>
      </c>
      <c r="B481" s="60">
        <v>0</v>
      </c>
      <c r="C481" s="61">
        <v>0.4</v>
      </c>
      <c r="D481" s="61">
        <v>0.4</v>
      </c>
      <c r="E481" s="61">
        <v>2.4</v>
      </c>
      <c r="F481" s="61">
        <v>0</v>
      </c>
      <c r="G481" s="62">
        <v>11</v>
      </c>
      <c r="H481" s="61">
        <v>0.9</v>
      </c>
      <c r="I481" s="61">
        <v>0</v>
      </c>
      <c r="J481" s="61">
        <v>0</v>
      </c>
      <c r="K481" s="61">
        <v>0</v>
      </c>
      <c r="L481" s="62">
        <v>0</v>
      </c>
      <c r="M481" s="63">
        <v>0</v>
      </c>
      <c r="N481" s="64"/>
    </row>
    <row r="482" spans="1:14" s="52" customFormat="1" ht="15.75" customHeight="1">
      <c r="A482" s="59">
        <v>18</v>
      </c>
      <c r="B482" s="60">
        <v>10.7</v>
      </c>
      <c r="C482" s="61">
        <v>0</v>
      </c>
      <c r="D482" s="61">
        <v>0.8</v>
      </c>
      <c r="E482" s="61">
        <v>3.7</v>
      </c>
      <c r="F482" s="61">
        <v>9.4</v>
      </c>
      <c r="G482" s="62">
        <v>41.8</v>
      </c>
      <c r="H482" s="61">
        <v>0</v>
      </c>
      <c r="I482" s="61">
        <v>0</v>
      </c>
      <c r="J482" s="61">
        <v>0</v>
      </c>
      <c r="K482" s="61">
        <v>0</v>
      </c>
      <c r="L482" s="62">
        <v>0</v>
      </c>
      <c r="M482" s="63">
        <v>0</v>
      </c>
      <c r="N482" s="64"/>
    </row>
    <row r="483" spans="1:14" s="52" customFormat="1" ht="15.75" customHeight="1">
      <c r="A483" s="59">
        <v>19</v>
      </c>
      <c r="B483" s="60">
        <v>6.2</v>
      </c>
      <c r="C483" s="61">
        <v>0</v>
      </c>
      <c r="D483" s="61">
        <v>8.2</v>
      </c>
      <c r="E483" s="61">
        <v>4.7</v>
      </c>
      <c r="F483" s="61">
        <v>6.2</v>
      </c>
      <c r="G483" s="62">
        <v>26.1</v>
      </c>
      <c r="H483" s="61">
        <v>7.6</v>
      </c>
      <c r="I483" s="61">
        <v>0</v>
      </c>
      <c r="J483" s="61">
        <v>0</v>
      </c>
      <c r="K483" s="61">
        <v>0</v>
      </c>
      <c r="L483" s="62">
        <v>0</v>
      </c>
      <c r="M483" s="63">
        <v>0</v>
      </c>
      <c r="N483" s="64"/>
    </row>
    <row r="484" spans="1:14" s="52" customFormat="1" ht="15.75" customHeight="1">
      <c r="A484" s="59">
        <v>20</v>
      </c>
      <c r="B484" s="60">
        <v>1.6</v>
      </c>
      <c r="C484" s="61">
        <v>0</v>
      </c>
      <c r="D484" s="61">
        <v>0</v>
      </c>
      <c r="E484" s="61">
        <v>2.7</v>
      </c>
      <c r="F484" s="61">
        <v>3.2</v>
      </c>
      <c r="G484" s="62">
        <v>18</v>
      </c>
      <c r="H484" s="61">
        <v>0</v>
      </c>
      <c r="I484" s="61">
        <v>0</v>
      </c>
      <c r="J484" s="61">
        <v>0</v>
      </c>
      <c r="K484" s="61">
        <v>0</v>
      </c>
      <c r="L484" s="62">
        <v>0</v>
      </c>
      <c r="M484" s="63">
        <v>12.8</v>
      </c>
      <c r="N484" s="64"/>
    </row>
    <row r="485" spans="1:14" s="52" customFormat="1" ht="15.75" customHeight="1">
      <c r="A485" s="59">
        <v>21</v>
      </c>
      <c r="B485" s="60">
        <v>0</v>
      </c>
      <c r="C485" s="61">
        <v>1.8</v>
      </c>
      <c r="D485" s="61">
        <v>0</v>
      </c>
      <c r="E485" s="61">
        <v>1.2</v>
      </c>
      <c r="F485" s="61">
        <v>9.4</v>
      </c>
      <c r="G485" s="62">
        <v>17.8</v>
      </c>
      <c r="H485" s="61">
        <v>2.6</v>
      </c>
      <c r="I485" s="61">
        <v>0</v>
      </c>
      <c r="J485" s="61">
        <v>0</v>
      </c>
      <c r="K485" s="61">
        <v>0</v>
      </c>
      <c r="L485" s="62">
        <v>0</v>
      </c>
      <c r="M485" s="63">
        <v>0</v>
      </c>
      <c r="N485" s="64"/>
    </row>
    <row r="486" spans="1:14" s="52" customFormat="1" ht="15.75" customHeight="1">
      <c r="A486" s="59">
        <v>22</v>
      </c>
      <c r="B486" s="60">
        <v>0</v>
      </c>
      <c r="C486" s="61">
        <v>2.6</v>
      </c>
      <c r="D486" s="61">
        <v>0</v>
      </c>
      <c r="E486" s="61">
        <v>0</v>
      </c>
      <c r="F486" s="61">
        <v>1</v>
      </c>
      <c r="G486" s="62">
        <v>4.5</v>
      </c>
      <c r="H486" s="61">
        <v>0</v>
      </c>
      <c r="I486" s="61">
        <v>0</v>
      </c>
      <c r="J486" s="61">
        <v>0</v>
      </c>
      <c r="K486" s="61">
        <v>0</v>
      </c>
      <c r="L486" s="62">
        <v>0</v>
      </c>
      <c r="M486" s="63">
        <v>0</v>
      </c>
      <c r="N486" s="64"/>
    </row>
    <row r="487" spans="1:14" s="52" customFormat="1" ht="15.75" customHeight="1">
      <c r="A487" s="59">
        <v>23</v>
      </c>
      <c r="B487" s="60">
        <v>0</v>
      </c>
      <c r="C487" s="61">
        <v>10.9</v>
      </c>
      <c r="D487" s="61">
        <v>10.4</v>
      </c>
      <c r="E487" s="61">
        <v>4.3</v>
      </c>
      <c r="F487" s="61">
        <v>3.8</v>
      </c>
      <c r="G487" s="62">
        <v>0</v>
      </c>
      <c r="H487" s="61">
        <v>0</v>
      </c>
      <c r="I487" s="61">
        <v>0</v>
      </c>
      <c r="J487" s="61">
        <v>0</v>
      </c>
      <c r="K487" s="61">
        <v>0</v>
      </c>
      <c r="L487" s="62">
        <v>0</v>
      </c>
      <c r="M487" s="63">
        <v>0</v>
      </c>
      <c r="N487" s="64"/>
    </row>
    <row r="488" spans="1:14" s="52" customFormat="1" ht="15.75" customHeight="1">
      <c r="A488" s="59">
        <v>24</v>
      </c>
      <c r="B488" s="60">
        <v>0</v>
      </c>
      <c r="C488" s="61">
        <v>15.7</v>
      </c>
      <c r="D488" s="61">
        <v>25.1</v>
      </c>
      <c r="E488" s="61">
        <v>17.4</v>
      </c>
      <c r="F488" s="61">
        <v>3.6</v>
      </c>
      <c r="G488" s="62">
        <v>0</v>
      </c>
      <c r="H488" s="61">
        <v>0</v>
      </c>
      <c r="I488" s="61">
        <v>0</v>
      </c>
      <c r="J488" s="61">
        <v>0</v>
      </c>
      <c r="K488" s="61">
        <v>0</v>
      </c>
      <c r="L488" s="62">
        <v>0</v>
      </c>
      <c r="M488" s="63">
        <v>0</v>
      </c>
      <c r="N488" s="64"/>
    </row>
    <row r="489" spans="1:14" s="52" customFormat="1" ht="15.75" customHeight="1">
      <c r="A489" s="59">
        <v>25</v>
      </c>
      <c r="B489" s="60">
        <v>12.9</v>
      </c>
      <c r="C489" s="61">
        <v>1.3</v>
      </c>
      <c r="D489" s="61">
        <v>7</v>
      </c>
      <c r="E489" s="61">
        <v>8.5</v>
      </c>
      <c r="F489" s="61">
        <v>7.8</v>
      </c>
      <c r="G489" s="62">
        <v>0</v>
      </c>
      <c r="H489" s="61">
        <v>0.2</v>
      </c>
      <c r="I489" s="61">
        <v>0</v>
      </c>
      <c r="J489" s="61">
        <v>0</v>
      </c>
      <c r="K489" s="61">
        <v>0</v>
      </c>
      <c r="L489" s="62">
        <v>0</v>
      </c>
      <c r="M489" s="63">
        <v>0</v>
      </c>
      <c r="N489" s="64"/>
    </row>
    <row r="490" spans="1:14" s="52" customFormat="1" ht="15.75" customHeight="1">
      <c r="A490" s="59">
        <v>26</v>
      </c>
      <c r="B490" s="60">
        <v>2.9</v>
      </c>
      <c r="C490" s="61">
        <v>2.9</v>
      </c>
      <c r="D490" s="61">
        <v>0</v>
      </c>
      <c r="E490" s="61">
        <v>22.2</v>
      </c>
      <c r="F490" s="61">
        <v>11.3</v>
      </c>
      <c r="G490" s="62">
        <v>0</v>
      </c>
      <c r="H490" s="61">
        <v>0</v>
      </c>
      <c r="I490" s="61">
        <v>0</v>
      </c>
      <c r="J490" s="61">
        <v>0</v>
      </c>
      <c r="K490" s="61">
        <v>0</v>
      </c>
      <c r="L490" s="62">
        <v>0</v>
      </c>
      <c r="M490" s="63">
        <v>0</v>
      </c>
      <c r="N490" s="64"/>
    </row>
    <row r="491" spans="1:14" s="52" customFormat="1" ht="15.75" customHeight="1">
      <c r="A491" s="59">
        <v>27</v>
      </c>
      <c r="B491" s="60">
        <v>12.4</v>
      </c>
      <c r="C491" s="61">
        <v>0.6</v>
      </c>
      <c r="D491" s="61">
        <v>0</v>
      </c>
      <c r="E491" s="61">
        <v>14.4</v>
      </c>
      <c r="F491" s="61">
        <v>23</v>
      </c>
      <c r="G491" s="62">
        <v>0</v>
      </c>
      <c r="H491" s="61">
        <v>0</v>
      </c>
      <c r="I491" s="61">
        <v>0</v>
      </c>
      <c r="J491" s="61">
        <v>0</v>
      </c>
      <c r="K491" s="61">
        <v>0</v>
      </c>
      <c r="L491" s="62">
        <v>0</v>
      </c>
      <c r="M491" s="63">
        <v>0</v>
      </c>
      <c r="N491" s="64"/>
    </row>
    <row r="492" spans="1:14" s="52" customFormat="1" ht="15.75" customHeight="1">
      <c r="A492" s="59">
        <v>28</v>
      </c>
      <c r="B492" s="60">
        <v>21.2</v>
      </c>
      <c r="C492" s="61">
        <v>0</v>
      </c>
      <c r="D492" s="61">
        <v>0</v>
      </c>
      <c r="E492" s="61">
        <v>0.4</v>
      </c>
      <c r="F492" s="61">
        <v>3.6</v>
      </c>
      <c r="G492" s="62">
        <v>6.5</v>
      </c>
      <c r="H492" s="61">
        <v>0</v>
      </c>
      <c r="I492" s="61">
        <v>0</v>
      </c>
      <c r="J492" s="61">
        <v>0</v>
      </c>
      <c r="K492" s="61">
        <v>0</v>
      </c>
      <c r="L492" s="62">
        <v>0</v>
      </c>
      <c r="M492" s="63">
        <v>0</v>
      </c>
      <c r="N492" s="64"/>
    </row>
    <row r="493" spans="1:14" s="52" customFormat="1" ht="15.75" customHeight="1">
      <c r="A493" s="59">
        <v>29</v>
      </c>
      <c r="B493" s="60">
        <v>24.5</v>
      </c>
      <c r="C493" s="61">
        <v>0.3</v>
      </c>
      <c r="D493" s="61">
        <v>1.7</v>
      </c>
      <c r="E493" s="61">
        <v>0</v>
      </c>
      <c r="F493" s="61">
        <v>3.9</v>
      </c>
      <c r="G493" s="62">
        <v>4.8</v>
      </c>
      <c r="H493" s="61">
        <v>0</v>
      </c>
      <c r="I493" s="61">
        <v>0</v>
      </c>
      <c r="J493" s="61">
        <v>0</v>
      </c>
      <c r="K493" s="61">
        <v>0</v>
      </c>
      <c r="L493" s="62">
        <v>0</v>
      </c>
      <c r="M493" s="63">
        <v>0</v>
      </c>
      <c r="N493" s="64"/>
    </row>
    <row r="494" spans="1:14" s="52" customFormat="1" ht="15.75" customHeight="1">
      <c r="A494" s="59">
        <v>30</v>
      </c>
      <c r="B494" s="60">
        <v>0.7</v>
      </c>
      <c r="C494" s="61">
        <v>0.3</v>
      </c>
      <c r="D494" s="61">
        <v>0.4</v>
      </c>
      <c r="E494" s="61">
        <v>24.5</v>
      </c>
      <c r="F494" s="61">
        <v>16.1</v>
      </c>
      <c r="G494" s="62">
        <v>0</v>
      </c>
      <c r="H494" s="61">
        <v>0</v>
      </c>
      <c r="I494" s="61">
        <v>0</v>
      </c>
      <c r="J494" s="61">
        <v>0</v>
      </c>
      <c r="K494" s="61">
        <v>0</v>
      </c>
      <c r="L494" s="62">
        <v>0</v>
      </c>
      <c r="M494" s="63">
        <v>0</v>
      </c>
      <c r="N494" s="64"/>
    </row>
    <row r="495" spans="1:14" s="52" customFormat="1" ht="15.75" customHeight="1">
      <c r="A495" s="65">
        <v>31</v>
      </c>
      <c r="B495" s="66"/>
      <c r="C495" s="67">
        <v>1.9</v>
      </c>
      <c r="D495" s="67"/>
      <c r="E495" s="67">
        <v>44.7</v>
      </c>
      <c r="F495" s="67">
        <v>55</v>
      </c>
      <c r="G495" s="68">
        <v>0</v>
      </c>
      <c r="H495" s="67">
        <v>0</v>
      </c>
      <c r="I495" s="67"/>
      <c r="J495" s="61">
        <v>0</v>
      </c>
      <c r="K495" s="61">
        <v>0</v>
      </c>
      <c r="L495" s="68"/>
      <c r="M495" s="69">
        <v>0</v>
      </c>
      <c r="N495" s="70"/>
    </row>
    <row r="496" spans="1:15" s="52" customFormat="1" ht="15.75" customHeight="1">
      <c r="A496" s="71" t="s">
        <v>15</v>
      </c>
      <c r="B496" s="72">
        <f aca="true" t="shared" si="6" ref="B496:M496">SUM(B465:B495)</f>
        <v>123.80000000000001</v>
      </c>
      <c r="C496" s="73">
        <f t="shared" si="6"/>
        <v>101.3</v>
      </c>
      <c r="D496" s="73">
        <f t="shared" si="6"/>
        <v>80.10000000000001</v>
      </c>
      <c r="E496" s="73">
        <f t="shared" si="6"/>
        <v>212.5</v>
      </c>
      <c r="F496" s="73">
        <f t="shared" si="6"/>
        <v>228.9</v>
      </c>
      <c r="G496" s="83">
        <f t="shared" si="6"/>
        <v>179.4</v>
      </c>
      <c r="H496" s="73">
        <f t="shared" si="6"/>
        <v>154.29999999999998</v>
      </c>
      <c r="I496" s="73">
        <f t="shared" si="6"/>
        <v>22</v>
      </c>
      <c r="J496" s="73">
        <f t="shared" si="6"/>
        <v>0.6</v>
      </c>
      <c r="K496" s="73">
        <f t="shared" si="6"/>
        <v>0</v>
      </c>
      <c r="L496" s="73">
        <f t="shared" si="6"/>
        <v>0</v>
      </c>
      <c r="M496" s="73">
        <f t="shared" si="6"/>
        <v>12.8</v>
      </c>
      <c r="N496" s="88">
        <f>SUM(B496:M496)</f>
        <v>1115.6999999999998</v>
      </c>
      <c r="O496" s="52" t="s">
        <v>20</v>
      </c>
    </row>
    <row r="497" spans="1:15" s="52" customFormat="1" ht="15.75" customHeight="1">
      <c r="A497" s="53" t="s">
        <v>18</v>
      </c>
      <c r="B497" s="74">
        <f>AVERAGE(B465:B495)</f>
        <v>4.126666666666667</v>
      </c>
      <c r="C497" s="61">
        <f aca="true" t="shared" si="7" ref="C497:M497">AVERAGE(C465:C495)</f>
        <v>3.267741935483871</v>
      </c>
      <c r="D497" s="61">
        <f t="shared" si="7"/>
        <v>2.6700000000000004</v>
      </c>
      <c r="E497" s="61">
        <f t="shared" si="7"/>
        <v>6.854838709677419</v>
      </c>
      <c r="F497" s="61">
        <f t="shared" si="7"/>
        <v>7.383870967741935</v>
      </c>
      <c r="G497" s="61">
        <f t="shared" si="7"/>
        <v>5.787096774193548</v>
      </c>
      <c r="H497" s="61">
        <f t="shared" si="7"/>
        <v>4.977419354838709</v>
      </c>
      <c r="I497" s="61">
        <f t="shared" si="7"/>
        <v>0.7333333333333333</v>
      </c>
      <c r="J497" s="61">
        <f t="shared" si="7"/>
        <v>0.01935483870967742</v>
      </c>
      <c r="K497" s="61">
        <f t="shared" si="7"/>
        <v>0</v>
      </c>
      <c r="L497" s="61">
        <f t="shared" si="7"/>
        <v>0</v>
      </c>
      <c r="M497" s="61">
        <f t="shared" si="7"/>
        <v>0.4129032258064516</v>
      </c>
      <c r="N497" s="58">
        <f>AVERAGE(B497:M497)</f>
        <v>3.0194354838709674</v>
      </c>
      <c r="O497" s="52" t="s">
        <v>21</v>
      </c>
    </row>
    <row r="498" spans="1:15" s="52" customFormat="1" ht="15.75" customHeight="1">
      <c r="A498" s="65" t="s">
        <v>16</v>
      </c>
      <c r="B498" s="75">
        <v>11</v>
      </c>
      <c r="C498" s="76">
        <v>22</v>
      </c>
      <c r="D498" s="76">
        <v>17</v>
      </c>
      <c r="E498" s="76">
        <v>23</v>
      </c>
      <c r="F498" s="76">
        <v>28</v>
      </c>
      <c r="G498" s="77">
        <v>16</v>
      </c>
      <c r="H498" s="76">
        <v>16</v>
      </c>
      <c r="I498" s="76">
        <v>4</v>
      </c>
      <c r="J498" s="76">
        <v>1</v>
      </c>
      <c r="K498" s="76">
        <v>0</v>
      </c>
      <c r="L498" s="76">
        <v>0</v>
      </c>
      <c r="M498" s="78">
        <v>1</v>
      </c>
      <c r="N498" s="79">
        <f>SUM(B498:M498)</f>
        <v>139</v>
      </c>
      <c r="O498" s="52" t="s">
        <v>16</v>
      </c>
    </row>
    <row r="499" spans="1:14" s="52" customFormat="1" ht="19.5" customHeight="1">
      <c r="A499" s="80" t="s">
        <v>27</v>
      </c>
      <c r="B499" s="80"/>
      <c r="C499" s="81"/>
      <c r="D499" s="80" t="s">
        <v>20</v>
      </c>
      <c r="E499" s="93"/>
      <c r="F499" s="93"/>
      <c r="G499" s="80"/>
      <c r="H499" s="80"/>
      <c r="I499" s="82" t="s">
        <v>28</v>
      </c>
      <c r="J499" s="82"/>
      <c r="K499" s="81"/>
      <c r="L499" s="80" t="s">
        <v>20</v>
      </c>
      <c r="M499" s="93"/>
      <c r="N499" s="93"/>
    </row>
    <row r="500" spans="1:14" s="52" customFormat="1" ht="19.5" customHeight="1">
      <c r="A500" s="80" t="s">
        <v>29</v>
      </c>
      <c r="B500" s="80"/>
      <c r="C500" s="81"/>
      <c r="D500" s="80" t="s">
        <v>20</v>
      </c>
      <c r="E500" s="89"/>
      <c r="F500" s="89"/>
      <c r="G500" s="80"/>
      <c r="H500" s="80"/>
      <c r="I500" s="82" t="s">
        <v>30</v>
      </c>
      <c r="J500" s="82"/>
      <c r="K500" s="81"/>
      <c r="L500" s="80" t="s">
        <v>20</v>
      </c>
      <c r="M500" s="89"/>
      <c r="N500" s="89"/>
    </row>
    <row r="501" spans="1:14" s="52" customFormat="1" ht="19.5" customHeight="1">
      <c r="A501" s="80" t="s">
        <v>31</v>
      </c>
      <c r="B501" s="80"/>
      <c r="C501" s="81"/>
      <c r="D501" s="80" t="s">
        <v>20</v>
      </c>
      <c r="E501" s="89"/>
      <c r="F501" s="89"/>
      <c r="G501" s="80"/>
      <c r="H501" s="80"/>
      <c r="I501" s="82" t="s">
        <v>32</v>
      </c>
      <c r="J501" s="82"/>
      <c r="K501" s="81"/>
      <c r="L501" s="80" t="s">
        <v>20</v>
      </c>
      <c r="M501" s="89"/>
      <c r="N501" s="89"/>
    </row>
    <row r="502" spans="1:14" s="52" customFormat="1" ht="19.5" customHeight="1">
      <c r="A502" s="80" t="s">
        <v>33</v>
      </c>
      <c r="B502" s="80"/>
      <c r="C502" s="81"/>
      <c r="D502" s="80" t="s">
        <v>20</v>
      </c>
      <c r="E502" s="89"/>
      <c r="F502" s="89"/>
      <c r="G502" s="80"/>
      <c r="H502" s="80"/>
      <c r="I502" s="82" t="s">
        <v>34</v>
      </c>
      <c r="J502" s="82"/>
      <c r="K502" s="81"/>
      <c r="L502" s="80" t="s">
        <v>20</v>
      </c>
      <c r="M502" s="89"/>
      <c r="N502" s="89"/>
    </row>
    <row r="503" spans="1:14" s="52" customFormat="1" ht="19.5" customHeight="1">
      <c r="A503" s="80" t="s">
        <v>35</v>
      </c>
      <c r="B503" s="80"/>
      <c r="C503" s="81"/>
      <c r="D503" s="80" t="s">
        <v>20</v>
      </c>
      <c r="E503" s="89"/>
      <c r="F503" s="89"/>
      <c r="G503" s="80"/>
      <c r="H503" s="80"/>
      <c r="I503" s="82" t="s">
        <v>36</v>
      </c>
      <c r="J503" s="82"/>
      <c r="K503" s="81"/>
      <c r="L503" s="80" t="s">
        <v>20</v>
      </c>
      <c r="M503" s="89"/>
      <c r="N503" s="89"/>
    </row>
    <row r="504" spans="1:14" s="52" customFormat="1" ht="19.5" customHeight="1">
      <c r="A504" s="80" t="s">
        <v>37</v>
      </c>
      <c r="B504" s="80"/>
      <c r="C504" s="81"/>
      <c r="D504" s="80" t="s">
        <v>20</v>
      </c>
      <c r="E504" s="89"/>
      <c r="F504" s="89"/>
      <c r="G504" s="80"/>
      <c r="H504" s="80"/>
      <c r="I504" s="82" t="s">
        <v>38</v>
      </c>
      <c r="J504" s="82"/>
      <c r="K504" s="81"/>
      <c r="L504" s="80" t="s">
        <v>20</v>
      </c>
      <c r="M504" s="89"/>
      <c r="N504" s="89"/>
    </row>
    <row r="505" spans="1:8" s="52" customFormat="1" ht="19.5" customHeight="1">
      <c r="A505" s="80" t="s">
        <v>39</v>
      </c>
      <c r="B505" s="80"/>
      <c r="C505" s="81"/>
      <c r="D505" s="80" t="s">
        <v>20</v>
      </c>
      <c r="E505" s="89"/>
      <c r="F505" s="89"/>
      <c r="G505" s="80"/>
      <c r="H505" s="80"/>
    </row>
    <row r="506" spans="1:15" s="43" customFormat="1" ht="19.5" customHeight="1">
      <c r="A506" s="90" t="s">
        <v>42</v>
      </c>
      <c r="B506" s="90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</row>
    <row r="507" spans="1:15" s="43" customFormat="1" ht="19.5" customHeight="1">
      <c r="A507" s="91" t="s">
        <v>23</v>
      </c>
      <c r="B507" s="91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</row>
    <row r="508" spans="1:15" s="43" customFormat="1" ht="18.75">
      <c r="A508" s="92" t="s">
        <v>43</v>
      </c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</row>
    <row r="509" spans="1:7" s="43" customFormat="1" ht="8.25" customHeight="1">
      <c r="A509" s="45"/>
      <c r="G509" s="44"/>
    </row>
    <row r="510" spans="1:14" s="52" customFormat="1" ht="18" customHeight="1">
      <c r="A510" s="46" t="s">
        <v>25</v>
      </c>
      <c r="B510" s="47" t="s">
        <v>3</v>
      </c>
      <c r="C510" s="48" t="s">
        <v>4</v>
      </c>
      <c r="D510" s="48" t="s">
        <v>5</v>
      </c>
      <c r="E510" s="48" t="s">
        <v>6</v>
      </c>
      <c r="F510" s="48" t="s">
        <v>7</v>
      </c>
      <c r="G510" s="49" t="s">
        <v>8</v>
      </c>
      <c r="H510" s="48" t="s">
        <v>9</v>
      </c>
      <c r="I510" s="48" t="s">
        <v>10</v>
      </c>
      <c r="J510" s="48" t="s">
        <v>11</v>
      </c>
      <c r="K510" s="48" t="s">
        <v>12</v>
      </c>
      <c r="L510" s="48" t="s">
        <v>13</v>
      </c>
      <c r="M510" s="50" t="s">
        <v>14</v>
      </c>
      <c r="N510" s="51" t="s">
        <v>26</v>
      </c>
    </row>
    <row r="511" spans="1:14" s="52" customFormat="1" ht="15.75" customHeight="1">
      <c r="A511" s="53">
        <v>1</v>
      </c>
      <c r="B511" s="54">
        <v>0</v>
      </c>
      <c r="C511" s="55">
        <v>0</v>
      </c>
      <c r="D511" s="55">
        <v>4.1</v>
      </c>
      <c r="E511" s="55">
        <v>0</v>
      </c>
      <c r="F511" s="55">
        <v>12.2</v>
      </c>
      <c r="G511" s="56">
        <v>8.9</v>
      </c>
      <c r="H511" s="55">
        <v>0.5</v>
      </c>
      <c r="I511" s="55">
        <v>0.9</v>
      </c>
      <c r="J511" s="55">
        <v>0</v>
      </c>
      <c r="K511" s="56">
        <v>0</v>
      </c>
      <c r="L511" s="56">
        <v>1.3</v>
      </c>
      <c r="M511" s="57">
        <v>0</v>
      </c>
      <c r="N511" s="58"/>
    </row>
    <row r="512" spans="1:14" s="52" customFormat="1" ht="15.75" customHeight="1">
      <c r="A512" s="59">
        <v>2</v>
      </c>
      <c r="B512" s="60">
        <v>0</v>
      </c>
      <c r="C512" s="61">
        <v>0</v>
      </c>
      <c r="D512" s="61">
        <v>0</v>
      </c>
      <c r="E512" s="61">
        <v>8.3</v>
      </c>
      <c r="F512" s="61">
        <v>17.7</v>
      </c>
      <c r="G512" s="62">
        <v>0</v>
      </c>
      <c r="H512" s="61">
        <v>0</v>
      </c>
      <c r="I512" s="61">
        <v>21.5</v>
      </c>
      <c r="J512" s="61">
        <v>0</v>
      </c>
      <c r="K512" s="61">
        <v>0</v>
      </c>
      <c r="L512" s="62">
        <v>0</v>
      </c>
      <c r="M512" s="63">
        <v>0</v>
      </c>
      <c r="N512" s="64"/>
    </row>
    <row r="513" spans="1:14" s="52" customFormat="1" ht="15.75" customHeight="1">
      <c r="A513" s="59">
        <v>3</v>
      </c>
      <c r="B513" s="60">
        <v>0</v>
      </c>
      <c r="C513" s="61">
        <v>0.5</v>
      </c>
      <c r="D513" s="61">
        <v>0</v>
      </c>
      <c r="E513" s="61">
        <v>3.5</v>
      </c>
      <c r="F513" s="61">
        <v>0.1</v>
      </c>
      <c r="G513" s="62">
        <v>2.3</v>
      </c>
      <c r="H513" s="61">
        <v>0</v>
      </c>
      <c r="I513" s="61">
        <v>55.1</v>
      </c>
      <c r="J513" s="61">
        <v>0</v>
      </c>
      <c r="K513" s="61">
        <v>0</v>
      </c>
      <c r="L513" s="62">
        <v>0</v>
      </c>
      <c r="M513" s="63">
        <v>0</v>
      </c>
      <c r="N513" s="64"/>
    </row>
    <row r="514" spans="1:14" s="52" customFormat="1" ht="15.75" customHeight="1">
      <c r="A514" s="59">
        <v>4</v>
      </c>
      <c r="B514" s="60">
        <v>0</v>
      </c>
      <c r="C514" s="61">
        <v>46.9</v>
      </c>
      <c r="D514" s="61">
        <v>8.1</v>
      </c>
      <c r="E514" s="61">
        <v>0.8</v>
      </c>
      <c r="F514" s="61">
        <v>12.7</v>
      </c>
      <c r="G514" s="62">
        <v>23.3</v>
      </c>
      <c r="H514" s="61">
        <v>24.7</v>
      </c>
      <c r="I514" s="61">
        <v>0.2</v>
      </c>
      <c r="J514" s="61">
        <v>0</v>
      </c>
      <c r="K514" s="61">
        <v>0</v>
      </c>
      <c r="L514" s="62">
        <v>0</v>
      </c>
      <c r="M514" s="63">
        <v>0</v>
      </c>
      <c r="N514" s="64"/>
    </row>
    <row r="515" spans="1:14" s="52" customFormat="1" ht="15.75" customHeight="1">
      <c r="A515" s="59">
        <v>5</v>
      </c>
      <c r="B515" s="60">
        <v>0</v>
      </c>
      <c r="C515" s="61">
        <v>2.7</v>
      </c>
      <c r="D515" s="61">
        <v>23.2</v>
      </c>
      <c r="E515" s="61">
        <v>8.9</v>
      </c>
      <c r="F515" s="61">
        <v>0.9</v>
      </c>
      <c r="G515" s="62">
        <v>15.1</v>
      </c>
      <c r="H515" s="61">
        <v>10.9</v>
      </c>
      <c r="I515" s="61">
        <v>0</v>
      </c>
      <c r="J515" s="61">
        <v>0</v>
      </c>
      <c r="K515" s="61">
        <v>0</v>
      </c>
      <c r="L515" s="62">
        <v>0</v>
      </c>
      <c r="M515" s="63">
        <v>1.9</v>
      </c>
      <c r="N515" s="64"/>
    </row>
    <row r="516" spans="1:14" s="52" customFormat="1" ht="15.75" customHeight="1">
      <c r="A516" s="59">
        <v>6</v>
      </c>
      <c r="B516" s="60">
        <v>0</v>
      </c>
      <c r="C516" s="61">
        <v>0.1</v>
      </c>
      <c r="D516" s="61">
        <v>0</v>
      </c>
      <c r="E516" s="61">
        <v>10.8</v>
      </c>
      <c r="F516" s="61">
        <v>0</v>
      </c>
      <c r="G516" s="62">
        <v>3.1</v>
      </c>
      <c r="H516" s="61">
        <v>6.8</v>
      </c>
      <c r="I516" s="61">
        <v>0</v>
      </c>
      <c r="J516" s="61">
        <v>0</v>
      </c>
      <c r="K516" s="61">
        <v>0</v>
      </c>
      <c r="L516" s="62">
        <v>0</v>
      </c>
      <c r="M516" s="63">
        <v>0</v>
      </c>
      <c r="N516" s="64"/>
    </row>
    <row r="517" spans="1:14" s="52" customFormat="1" ht="15.75" customHeight="1">
      <c r="A517" s="59">
        <v>7</v>
      </c>
      <c r="B517" s="60">
        <v>0</v>
      </c>
      <c r="C517" s="61">
        <v>9.2</v>
      </c>
      <c r="D517" s="61">
        <v>0</v>
      </c>
      <c r="E517" s="61">
        <v>1.4</v>
      </c>
      <c r="F517" s="61">
        <v>2.4</v>
      </c>
      <c r="G517" s="62">
        <v>0</v>
      </c>
      <c r="H517" s="61">
        <v>3.8</v>
      </c>
      <c r="I517" s="61">
        <v>0</v>
      </c>
      <c r="J517" s="61">
        <v>0</v>
      </c>
      <c r="K517" s="61">
        <v>0</v>
      </c>
      <c r="L517" s="62">
        <v>0</v>
      </c>
      <c r="M517" s="63">
        <v>0</v>
      </c>
      <c r="N517" s="64"/>
    </row>
    <row r="518" spans="1:14" s="52" customFormat="1" ht="15.75" customHeight="1">
      <c r="A518" s="59">
        <v>8</v>
      </c>
      <c r="B518" s="60">
        <v>0</v>
      </c>
      <c r="C518" s="61">
        <v>4.9</v>
      </c>
      <c r="D518" s="61">
        <v>0</v>
      </c>
      <c r="E518" s="61">
        <v>0</v>
      </c>
      <c r="F518" s="61">
        <v>27.7</v>
      </c>
      <c r="G518" s="62">
        <v>1.2</v>
      </c>
      <c r="H518" s="61">
        <v>0</v>
      </c>
      <c r="I518" s="61">
        <v>0</v>
      </c>
      <c r="J518" s="61">
        <v>0</v>
      </c>
      <c r="K518" s="61">
        <v>0</v>
      </c>
      <c r="L518" s="62">
        <v>0</v>
      </c>
      <c r="M518" s="63">
        <v>0</v>
      </c>
      <c r="N518" s="64"/>
    </row>
    <row r="519" spans="1:14" s="52" customFormat="1" ht="15.75" customHeight="1">
      <c r="A519" s="59">
        <v>9</v>
      </c>
      <c r="B519" s="60">
        <v>0</v>
      </c>
      <c r="C519" s="61">
        <v>1.8</v>
      </c>
      <c r="D519" s="61">
        <v>0.9</v>
      </c>
      <c r="E519" s="61">
        <v>1</v>
      </c>
      <c r="F519" s="61">
        <v>0.6</v>
      </c>
      <c r="G519" s="62">
        <v>0</v>
      </c>
      <c r="H519" s="61">
        <v>1</v>
      </c>
      <c r="I519" s="61">
        <v>0</v>
      </c>
      <c r="J519" s="61">
        <v>0</v>
      </c>
      <c r="K519" s="61">
        <v>0</v>
      </c>
      <c r="L519" s="62">
        <v>0</v>
      </c>
      <c r="M519" s="63">
        <v>0</v>
      </c>
      <c r="N519" s="64"/>
    </row>
    <row r="520" spans="1:14" s="52" customFormat="1" ht="15.75" customHeight="1">
      <c r="A520" s="59">
        <v>10</v>
      </c>
      <c r="B520" s="60">
        <v>0</v>
      </c>
      <c r="C520" s="61">
        <v>0</v>
      </c>
      <c r="D520" s="61">
        <v>2.6</v>
      </c>
      <c r="E520" s="61">
        <v>0</v>
      </c>
      <c r="F520" s="61">
        <v>4.5</v>
      </c>
      <c r="G520" s="62">
        <v>2.6</v>
      </c>
      <c r="H520" s="61">
        <v>39.8</v>
      </c>
      <c r="I520" s="61">
        <v>0</v>
      </c>
      <c r="J520" s="61">
        <v>0</v>
      </c>
      <c r="K520" s="61">
        <v>0</v>
      </c>
      <c r="L520" s="62">
        <v>0</v>
      </c>
      <c r="M520" s="63">
        <v>0</v>
      </c>
      <c r="N520" s="64"/>
    </row>
    <row r="521" spans="1:14" s="52" customFormat="1" ht="15.75" customHeight="1">
      <c r="A521" s="59">
        <v>11</v>
      </c>
      <c r="B521" s="60">
        <v>0</v>
      </c>
      <c r="C521" s="61">
        <v>2.5</v>
      </c>
      <c r="D521" s="61">
        <v>5.6</v>
      </c>
      <c r="E521" s="61">
        <v>0</v>
      </c>
      <c r="F521" s="61">
        <v>1.3</v>
      </c>
      <c r="G521" s="62">
        <v>6.1</v>
      </c>
      <c r="H521" s="61">
        <v>4</v>
      </c>
      <c r="I521" s="61">
        <v>0</v>
      </c>
      <c r="J521" s="61">
        <v>0</v>
      </c>
      <c r="K521" s="61">
        <v>0</v>
      </c>
      <c r="L521" s="62">
        <v>0</v>
      </c>
      <c r="M521" s="63">
        <v>0</v>
      </c>
      <c r="N521" s="64"/>
    </row>
    <row r="522" spans="1:14" s="52" customFormat="1" ht="15.75" customHeight="1">
      <c r="A522" s="59">
        <v>12</v>
      </c>
      <c r="B522" s="60">
        <v>0</v>
      </c>
      <c r="C522" s="61">
        <v>11.1</v>
      </c>
      <c r="D522" s="61">
        <v>58.5</v>
      </c>
      <c r="E522" s="61">
        <v>0</v>
      </c>
      <c r="F522" s="61">
        <v>1.9</v>
      </c>
      <c r="G522" s="62">
        <v>0.4</v>
      </c>
      <c r="H522" s="61">
        <v>0</v>
      </c>
      <c r="I522" s="61">
        <v>0</v>
      </c>
      <c r="J522" s="61">
        <v>0</v>
      </c>
      <c r="K522" s="61">
        <v>0</v>
      </c>
      <c r="L522" s="62">
        <v>0</v>
      </c>
      <c r="M522" s="63">
        <v>0</v>
      </c>
      <c r="N522" s="64"/>
    </row>
    <row r="523" spans="1:14" s="52" customFormat="1" ht="15.75" customHeight="1">
      <c r="A523" s="59">
        <v>13</v>
      </c>
      <c r="B523" s="60">
        <v>0</v>
      </c>
      <c r="C523" s="61">
        <v>19.7</v>
      </c>
      <c r="D523" s="61">
        <v>2</v>
      </c>
      <c r="E523" s="61">
        <v>1.6</v>
      </c>
      <c r="F523" s="61">
        <v>0.2</v>
      </c>
      <c r="G523" s="62">
        <v>0.5</v>
      </c>
      <c r="H523" s="61">
        <v>0.3</v>
      </c>
      <c r="I523" s="61">
        <v>2</v>
      </c>
      <c r="J523" s="61">
        <v>0</v>
      </c>
      <c r="K523" s="61">
        <v>0</v>
      </c>
      <c r="L523" s="62">
        <v>0</v>
      </c>
      <c r="M523" s="63">
        <v>0</v>
      </c>
      <c r="N523" s="64"/>
    </row>
    <row r="524" spans="1:14" s="52" customFormat="1" ht="15.75" customHeight="1">
      <c r="A524" s="59">
        <v>14</v>
      </c>
      <c r="B524" s="60">
        <v>0</v>
      </c>
      <c r="C524" s="61">
        <v>11.3</v>
      </c>
      <c r="D524" s="61">
        <v>1.3</v>
      </c>
      <c r="E524" s="61">
        <v>0</v>
      </c>
      <c r="F524" s="61">
        <v>11.1</v>
      </c>
      <c r="G524" s="62">
        <v>0.3</v>
      </c>
      <c r="H524" s="61">
        <v>10.2</v>
      </c>
      <c r="I524" s="61">
        <v>0</v>
      </c>
      <c r="J524" s="61">
        <v>0</v>
      </c>
      <c r="K524" s="61">
        <v>0</v>
      </c>
      <c r="L524" s="62">
        <v>0</v>
      </c>
      <c r="M524" s="63">
        <v>0</v>
      </c>
      <c r="N524" s="64"/>
    </row>
    <row r="525" spans="1:14" s="52" customFormat="1" ht="15.75" customHeight="1">
      <c r="A525" s="59">
        <v>15</v>
      </c>
      <c r="B525" s="60">
        <v>0.8</v>
      </c>
      <c r="C525" s="61">
        <v>2.6</v>
      </c>
      <c r="D525" s="61">
        <v>5.2</v>
      </c>
      <c r="E525" s="61">
        <v>0.2</v>
      </c>
      <c r="F525" s="61">
        <v>0.2</v>
      </c>
      <c r="G525" s="62">
        <v>0</v>
      </c>
      <c r="H525" s="61">
        <v>2.9</v>
      </c>
      <c r="I525" s="61">
        <v>0.2</v>
      </c>
      <c r="J525" s="61">
        <v>0</v>
      </c>
      <c r="K525" s="61">
        <v>0</v>
      </c>
      <c r="L525" s="62">
        <v>0</v>
      </c>
      <c r="M525" s="63">
        <v>0</v>
      </c>
      <c r="N525" s="64"/>
    </row>
    <row r="526" spans="1:14" s="52" customFormat="1" ht="15.75" customHeight="1">
      <c r="A526" s="59">
        <v>16</v>
      </c>
      <c r="B526" s="60">
        <v>0</v>
      </c>
      <c r="C526" s="61">
        <v>0</v>
      </c>
      <c r="D526" s="61">
        <v>0</v>
      </c>
      <c r="E526" s="61">
        <v>0</v>
      </c>
      <c r="F526" s="61">
        <v>2.2</v>
      </c>
      <c r="G526" s="62">
        <v>3.7</v>
      </c>
      <c r="H526" s="61">
        <v>0.3</v>
      </c>
      <c r="I526" s="61">
        <v>0</v>
      </c>
      <c r="J526" s="61">
        <v>1.8</v>
      </c>
      <c r="K526" s="61">
        <v>0</v>
      </c>
      <c r="L526" s="62">
        <v>0</v>
      </c>
      <c r="M526" s="63">
        <v>0</v>
      </c>
      <c r="N526" s="64"/>
    </row>
    <row r="527" spans="1:14" s="52" customFormat="1" ht="15.75" customHeight="1">
      <c r="A527" s="59">
        <v>17</v>
      </c>
      <c r="B527" s="60">
        <v>0</v>
      </c>
      <c r="C527" s="61">
        <v>8</v>
      </c>
      <c r="D527" s="61">
        <v>1.5</v>
      </c>
      <c r="E527" s="61">
        <v>0</v>
      </c>
      <c r="F527" s="61">
        <v>4.9</v>
      </c>
      <c r="G527" s="62">
        <v>0</v>
      </c>
      <c r="H527" s="61">
        <v>0.4</v>
      </c>
      <c r="I527" s="61">
        <v>0</v>
      </c>
      <c r="J527" s="61">
        <v>0</v>
      </c>
      <c r="K527" s="61">
        <v>0</v>
      </c>
      <c r="L527" s="62">
        <v>0</v>
      </c>
      <c r="M527" s="63">
        <v>0</v>
      </c>
      <c r="N527" s="64"/>
    </row>
    <row r="528" spans="1:14" s="52" customFormat="1" ht="15.75" customHeight="1">
      <c r="A528" s="59">
        <v>18</v>
      </c>
      <c r="B528" s="60">
        <v>8.3</v>
      </c>
      <c r="C528" s="61">
        <v>2.6</v>
      </c>
      <c r="D528" s="61">
        <v>12.3</v>
      </c>
      <c r="E528" s="61">
        <v>0</v>
      </c>
      <c r="F528" s="61">
        <v>0.2</v>
      </c>
      <c r="G528" s="62">
        <v>0.4</v>
      </c>
      <c r="H528" s="61">
        <v>0.5</v>
      </c>
      <c r="I528" s="61">
        <v>0</v>
      </c>
      <c r="J528" s="61">
        <v>0</v>
      </c>
      <c r="K528" s="61">
        <v>0</v>
      </c>
      <c r="L528" s="62">
        <v>0</v>
      </c>
      <c r="M528" s="63">
        <v>0.6</v>
      </c>
      <c r="N528" s="64"/>
    </row>
    <row r="529" spans="1:14" s="52" customFormat="1" ht="15.75" customHeight="1">
      <c r="A529" s="59">
        <v>19</v>
      </c>
      <c r="B529" s="60">
        <v>0.4</v>
      </c>
      <c r="C529" s="61">
        <v>0.2</v>
      </c>
      <c r="D529" s="61">
        <v>2.8</v>
      </c>
      <c r="E529" s="61">
        <v>3.2</v>
      </c>
      <c r="F529" s="61">
        <v>0</v>
      </c>
      <c r="G529" s="62">
        <v>0</v>
      </c>
      <c r="H529" s="61">
        <v>0</v>
      </c>
      <c r="I529" s="61">
        <v>0</v>
      </c>
      <c r="J529" s="61">
        <v>0</v>
      </c>
      <c r="K529" s="61">
        <v>0</v>
      </c>
      <c r="L529" s="62">
        <v>3.4</v>
      </c>
      <c r="M529" s="63">
        <v>0</v>
      </c>
      <c r="N529" s="64"/>
    </row>
    <row r="530" spans="1:14" s="52" customFormat="1" ht="15.75" customHeight="1">
      <c r="A530" s="59">
        <v>20</v>
      </c>
      <c r="B530" s="60">
        <v>0</v>
      </c>
      <c r="C530" s="61">
        <v>0.4</v>
      </c>
      <c r="D530" s="61">
        <v>2.3</v>
      </c>
      <c r="E530" s="61">
        <v>10.4</v>
      </c>
      <c r="F530" s="61">
        <v>19.8</v>
      </c>
      <c r="G530" s="62">
        <v>0</v>
      </c>
      <c r="H530" s="61">
        <v>2.6</v>
      </c>
      <c r="I530" s="61">
        <v>7.1</v>
      </c>
      <c r="J530" s="61">
        <v>0</v>
      </c>
      <c r="K530" s="61">
        <v>0</v>
      </c>
      <c r="L530" s="62">
        <v>0</v>
      </c>
      <c r="M530" s="63">
        <v>0</v>
      </c>
      <c r="N530" s="64"/>
    </row>
    <row r="531" spans="1:14" s="52" customFormat="1" ht="15.75" customHeight="1">
      <c r="A531" s="59">
        <v>21</v>
      </c>
      <c r="B531" s="60">
        <v>0</v>
      </c>
      <c r="C531" s="61">
        <v>0.9</v>
      </c>
      <c r="D531" s="61">
        <v>0</v>
      </c>
      <c r="E531" s="61">
        <v>5.8</v>
      </c>
      <c r="F531" s="61">
        <v>4.5</v>
      </c>
      <c r="G531" s="62">
        <v>0</v>
      </c>
      <c r="H531" s="61">
        <v>0</v>
      </c>
      <c r="I531" s="61">
        <v>4.4</v>
      </c>
      <c r="J531" s="61">
        <v>0</v>
      </c>
      <c r="K531" s="61">
        <v>0</v>
      </c>
      <c r="L531" s="62">
        <v>0.5</v>
      </c>
      <c r="M531" s="63">
        <v>0</v>
      </c>
      <c r="N531" s="64"/>
    </row>
    <row r="532" spans="1:14" s="52" customFormat="1" ht="15.75" customHeight="1">
      <c r="A532" s="59">
        <v>22</v>
      </c>
      <c r="B532" s="60">
        <v>0</v>
      </c>
      <c r="C532" s="61">
        <v>0.4</v>
      </c>
      <c r="D532" s="61">
        <v>0</v>
      </c>
      <c r="E532" s="61">
        <v>4</v>
      </c>
      <c r="F532" s="61">
        <v>21.1</v>
      </c>
      <c r="G532" s="62">
        <v>0</v>
      </c>
      <c r="H532" s="61">
        <v>0</v>
      </c>
      <c r="I532" s="61">
        <v>0</v>
      </c>
      <c r="J532" s="61">
        <v>0</v>
      </c>
      <c r="K532" s="61">
        <v>0</v>
      </c>
      <c r="L532" s="62">
        <v>0</v>
      </c>
      <c r="M532" s="63">
        <v>0</v>
      </c>
      <c r="N532" s="64"/>
    </row>
    <row r="533" spans="1:14" s="52" customFormat="1" ht="15.75" customHeight="1">
      <c r="A533" s="59">
        <v>23</v>
      </c>
      <c r="B533" s="60">
        <v>0</v>
      </c>
      <c r="C533" s="61">
        <v>0</v>
      </c>
      <c r="D533" s="61">
        <v>0</v>
      </c>
      <c r="E533" s="61">
        <v>7.2</v>
      </c>
      <c r="F533" s="61">
        <v>2.4</v>
      </c>
      <c r="G533" s="62">
        <v>0</v>
      </c>
      <c r="H533" s="61">
        <v>0</v>
      </c>
      <c r="I533" s="61">
        <v>0</v>
      </c>
      <c r="J533" s="61">
        <v>0</v>
      </c>
      <c r="K533" s="61">
        <v>0</v>
      </c>
      <c r="L533" s="62">
        <v>0</v>
      </c>
      <c r="M533" s="63">
        <v>0</v>
      </c>
      <c r="N533" s="64"/>
    </row>
    <row r="534" spans="1:14" s="52" customFormat="1" ht="15.75" customHeight="1">
      <c r="A534" s="59">
        <v>24</v>
      </c>
      <c r="B534" s="60">
        <v>0</v>
      </c>
      <c r="C534" s="61">
        <v>0.4</v>
      </c>
      <c r="D534" s="61">
        <v>0.1</v>
      </c>
      <c r="E534" s="61">
        <v>14.9</v>
      </c>
      <c r="F534" s="61">
        <v>1.1</v>
      </c>
      <c r="G534" s="62">
        <v>0</v>
      </c>
      <c r="H534" s="61">
        <v>0</v>
      </c>
      <c r="I534" s="61">
        <v>0</v>
      </c>
      <c r="J534" s="61">
        <v>0</v>
      </c>
      <c r="K534" s="61">
        <v>0</v>
      </c>
      <c r="L534" s="62">
        <v>0</v>
      </c>
      <c r="M534" s="63">
        <v>0</v>
      </c>
      <c r="N534" s="64"/>
    </row>
    <row r="535" spans="1:14" s="52" customFormat="1" ht="15.75" customHeight="1">
      <c r="A535" s="59">
        <v>25</v>
      </c>
      <c r="B535" s="60">
        <v>19.5</v>
      </c>
      <c r="C535" s="61">
        <v>0.1</v>
      </c>
      <c r="D535" s="61">
        <v>0</v>
      </c>
      <c r="E535" s="61">
        <v>0.9</v>
      </c>
      <c r="F535" s="61">
        <v>7.2</v>
      </c>
      <c r="G535" s="62">
        <v>5</v>
      </c>
      <c r="H535" s="61">
        <v>0</v>
      </c>
      <c r="I535" s="61">
        <v>0</v>
      </c>
      <c r="J535" s="61">
        <v>0</v>
      </c>
      <c r="K535" s="61">
        <v>0</v>
      </c>
      <c r="L535" s="62">
        <v>0</v>
      </c>
      <c r="M535" s="63">
        <v>0</v>
      </c>
      <c r="N535" s="64"/>
    </row>
    <row r="536" spans="1:14" s="52" customFormat="1" ht="15.75" customHeight="1">
      <c r="A536" s="59">
        <v>26</v>
      </c>
      <c r="B536" s="60">
        <v>14.9</v>
      </c>
      <c r="C536" s="61">
        <v>8.9</v>
      </c>
      <c r="D536" s="61">
        <v>8.1</v>
      </c>
      <c r="E536" s="61">
        <v>0.3</v>
      </c>
      <c r="F536" s="61">
        <v>0.4</v>
      </c>
      <c r="G536" s="62">
        <v>3.3</v>
      </c>
      <c r="H536" s="61">
        <v>0</v>
      </c>
      <c r="I536" s="61">
        <v>0</v>
      </c>
      <c r="J536" s="61">
        <v>0</v>
      </c>
      <c r="K536" s="61">
        <v>0</v>
      </c>
      <c r="L536" s="62">
        <v>0</v>
      </c>
      <c r="M536" s="63">
        <v>0</v>
      </c>
      <c r="N536" s="64"/>
    </row>
    <row r="537" spans="1:14" s="52" customFormat="1" ht="15.75" customHeight="1">
      <c r="A537" s="59">
        <v>27</v>
      </c>
      <c r="B537" s="60">
        <v>17.1</v>
      </c>
      <c r="C537" s="61">
        <v>0</v>
      </c>
      <c r="D537" s="61">
        <v>32.2</v>
      </c>
      <c r="E537" s="61">
        <v>0</v>
      </c>
      <c r="F537" s="61">
        <v>11</v>
      </c>
      <c r="G537" s="62">
        <v>2.5</v>
      </c>
      <c r="H537" s="61">
        <v>0</v>
      </c>
      <c r="I537" s="61">
        <v>0</v>
      </c>
      <c r="J537" s="61">
        <v>0</v>
      </c>
      <c r="K537" s="61">
        <v>22</v>
      </c>
      <c r="L537" s="62">
        <v>0.3</v>
      </c>
      <c r="M537" s="63">
        <v>0</v>
      </c>
      <c r="N537" s="64"/>
    </row>
    <row r="538" spans="1:14" s="52" customFormat="1" ht="15.75" customHeight="1">
      <c r="A538" s="59">
        <v>28</v>
      </c>
      <c r="B538" s="60">
        <v>6.1</v>
      </c>
      <c r="C538" s="61">
        <v>0</v>
      </c>
      <c r="D538" s="61">
        <v>0.7</v>
      </c>
      <c r="E538" s="61">
        <v>0</v>
      </c>
      <c r="F538" s="61">
        <v>10.8</v>
      </c>
      <c r="G538" s="62">
        <v>5.7</v>
      </c>
      <c r="H538" s="61">
        <v>0</v>
      </c>
      <c r="I538" s="61">
        <v>0</v>
      </c>
      <c r="J538" s="61">
        <v>0</v>
      </c>
      <c r="K538" s="61">
        <v>5.3</v>
      </c>
      <c r="L538" s="62">
        <v>2.3</v>
      </c>
      <c r="M538" s="63">
        <v>0</v>
      </c>
      <c r="N538" s="64"/>
    </row>
    <row r="539" spans="1:14" s="52" customFormat="1" ht="15.75" customHeight="1">
      <c r="A539" s="59">
        <v>29</v>
      </c>
      <c r="B539" s="60">
        <v>0</v>
      </c>
      <c r="C539" s="61">
        <v>11.1</v>
      </c>
      <c r="D539" s="61">
        <v>0</v>
      </c>
      <c r="E539" s="61">
        <v>2.5</v>
      </c>
      <c r="F539" s="61">
        <v>2</v>
      </c>
      <c r="G539" s="62">
        <v>0</v>
      </c>
      <c r="H539" s="61">
        <v>0</v>
      </c>
      <c r="I539" s="61">
        <v>0</v>
      </c>
      <c r="J539" s="61">
        <v>0</v>
      </c>
      <c r="K539" s="61">
        <v>0</v>
      </c>
      <c r="L539" s="62">
        <v>0</v>
      </c>
      <c r="M539" s="63">
        <v>0</v>
      </c>
      <c r="N539" s="64"/>
    </row>
    <row r="540" spans="1:14" s="52" customFormat="1" ht="15.75" customHeight="1">
      <c r="A540" s="59">
        <v>30</v>
      </c>
      <c r="B540" s="60">
        <v>0</v>
      </c>
      <c r="C540" s="61">
        <v>0</v>
      </c>
      <c r="D540" s="61">
        <v>0</v>
      </c>
      <c r="E540" s="61">
        <v>5.3</v>
      </c>
      <c r="F540" s="61">
        <v>5.1</v>
      </c>
      <c r="G540" s="62">
        <v>0</v>
      </c>
      <c r="H540" s="61">
        <v>0</v>
      </c>
      <c r="I540" s="61">
        <v>0</v>
      </c>
      <c r="J540" s="61">
        <v>0</v>
      </c>
      <c r="K540" s="61">
        <v>0.6</v>
      </c>
      <c r="L540" s="62"/>
      <c r="M540" s="63">
        <v>0</v>
      </c>
      <c r="N540" s="64"/>
    </row>
    <row r="541" spans="1:14" s="52" customFormat="1" ht="15.75" customHeight="1">
      <c r="A541" s="65">
        <v>31</v>
      </c>
      <c r="B541" s="66"/>
      <c r="C541" s="67">
        <v>0</v>
      </c>
      <c r="D541" s="67"/>
      <c r="E541" s="67">
        <v>9.3</v>
      </c>
      <c r="F541" s="67">
        <v>4.2</v>
      </c>
      <c r="G541" s="68"/>
      <c r="H541" s="67">
        <v>0.9</v>
      </c>
      <c r="I541" s="67"/>
      <c r="J541" s="61">
        <v>0</v>
      </c>
      <c r="K541" s="61">
        <v>27.7</v>
      </c>
      <c r="L541" s="68"/>
      <c r="M541" s="69">
        <v>0.4</v>
      </c>
      <c r="N541" s="70"/>
    </row>
    <row r="542" spans="1:15" s="52" customFormat="1" ht="15.75" customHeight="1">
      <c r="A542" s="71" t="s">
        <v>15</v>
      </c>
      <c r="B542" s="72">
        <f>SUM(B511:B541)</f>
        <v>67.1</v>
      </c>
      <c r="C542" s="72">
        <f aca="true" t="shared" si="8" ref="C542:M542">SUM(C511:C541)</f>
        <v>146.3</v>
      </c>
      <c r="D542" s="72">
        <f t="shared" si="8"/>
        <v>171.5</v>
      </c>
      <c r="E542" s="72">
        <f t="shared" si="8"/>
        <v>100.3</v>
      </c>
      <c r="F542" s="72">
        <f t="shared" si="8"/>
        <v>190.4</v>
      </c>
      <c r="G542" s="72">
        <f t="shared" si="8"/>
        <v>84.4</v>
      </c>
      <c r="H542" s="72">
        <f t="shared" si="8"/>
        <v>109.60000000000001</v>
      </c>
      <c r="I542" s="72">
        <f t="shared" si="8"/>
        <v>91.4</v>
      </c>
      <c r="J542" s="72">
        <f t="shared" si="8"/>
        <v>1.8</v>
      </c>
      <c r="K542" s="72">
        <f t="shared" si="8"/>
        <v>55.6</v>
      </c>
      <c r="L542" s="72">
        <f t="shared" si="8"/>
        <v>7.8</v>
      </c>
      <c r="M542" s="72">
        <f t="shared" si="8"/>
        <v>2.9</v>
      </c>
      <c r="N542" s="88">
        <f>SUM(B542:M542)</f>
        <v>1029.1000000000001</v>
      </c>
      <c r="O542" s="52" t="s">
        <v>20</v>
      </c>
    </row>
    <row r="543" spans="1:15" s="52" customFormat="1" ht="15.75" customHeight="1">
      <c r="A543" s="53" t="s">
        <v>18</v>
      </c>
      <c r="B543" s="74">
        <f>AVERAGE(B511:B540)</f>
        <v>2.2366666666666664</v>
      </c>
      <c r="C543" s="61">
        <f>AVERAGE(C511:C541)</f>
        <v>4.719354838709678</v>
      </c>
      <c r="D543" s="61">
        <f>AVERAGE(D511:D540)</f>
        <v>5.716666666666667</v>
      </c>
      <c r="E543" s="61">
        <f>AVERAGE(E511:E541)</f>
        <v>3.235483870967742</v>
      </c>
      <c r="F543" s="61">
        <f>AVERAGE(F511:F541)</f>
        <v>6.141935483870968</v>
      </c>
      <c r="G543" s="61">
        <f>AVERAGE(G511:G540)</f>
        <v>2.8133333333333335</v>
      </c>
      <c r="H543" s="61">
        <f>AVERAGE(H511:H541)</f>
        <v>3.535483870967742</v>
      </c>
      <c r="I543" s="61">
        <f>AVERAGE(I511:I540)</f>
        <v>3.046666666666667</v>
      </c>
      <c r="J543" s="61">
        <f>AVERAGE(J511:J541)</f>
        <v>0.05806451612903226</v>
      </c>
      <c r="K543" s="61">
        <f>AVERAGE(K511:K541)</f>
        <v>1.7935483870967743</v>
      </c>
      <c r="L543" s="61">
        <f>AVERAGE(L511:L541)</f>
        <v>0.2689655172413793</v>
      </c>
      <c r="M543" s="61">
        <f>AVERAGE(M511:M541)</f>
        <v>0.0935483870967742</v>
      </c>
      <c r="N543" s="58">
        <f>AVERAGE(B543:M543)</f>
        <v>2.804976517117785</v>
      </c>
      <c r="O543" s="52" t="s">
        <v>21</v>
      </c>
    </row>
    <row r="544" spans="1:15" s="52" customFormat="1" ht="15.75" customHeight="1">
      <c r="A544" s="65" t="s">
        <v>16</v>
      </c>
      <c r="B544" s="75">
        <v>7</v>
      </c>
      <c r="C544" s="76">
        <v>22</v>
      </c>
      <c r="D544" s="76">
        <v>18</v>
      </c>
      <c r="E544" s="76">
        <v>20</v>
      </c>
      <c r="F544" s="76">
        <v>29</v>
      </c>
      <c r="G544" s="77">
        <v>18</v>
      </c>
      <c r="H544" s="76">
        <v>16</v>
      </c>
      <c r="I544" s="76">
        <v>8</v>
      </c>
      <c r="J544" s="76">
        <v>1</v>
      </c>
      <c r="K544" s="76">
        <v>4</v>
      </c>
      <c r="L544" s="76">
        <v>5</v>
      </c>
      <c r="M544" s="78">
        <v>3</v>
      </c>
      <c r="N544" s="79">
        <f>SUM(B544:M544)</f>
        <v>151</v>
      </c>
      <c r="O544" s="52" t="s">
        <v>16</v>
      </c>
    </row>
    <row r="545" spans="1:14" s="52" customFormat="1" ht="19.5" customHeight="1">
      <c r="A545" s="80" t="s">
        <v>27</v>
      </c>
      <c r="B545" s="80"/>
      <c r="C545" s="81"/>
      <c r="D545" s="80" t="s">
        <v>20</v>
      </c>
      <c r="E545" s="93"/>
      <c r="F545" s="93"/>
      <c r="G545" s="80"/>
      <c r="H545" s="80"/>
      <c r="I545" s="82" t="s">
        <v>28</v>
      </c>
      <c r="J545" s="82"/>
      <c r="K545" s="81"/>
      <c r="L545" s="80" t="s">
        <v>20</v>
      </c>
      <c r="M545" s="93"/>
      <c r="N545" s="93"/>
    </row>
    <row r="546" spans="1:14" s="52" customFormat="1" ht="19.5" customHeight="1">
      <c r="A546" s="80" t="s">
        <v>29</v>
      </c>
      <c r="B546" s="80"/>
      <c r="C546" s="81"/>
      <c r="D546" s="80" t="s">
        <v>20</v>
      </c>
      <c r="E546" s="89"/>
      <c r="F546" s="89"/>
      <c r="G546" s="80"/>
      <c r="H546" s="80"/>
      <c r="I546" s="82" t="s">
        <v>30</v>
      </c>
      <c r="J546" s="82"/>
      <c r="K546" s="81"/>
      <c r="L546" s="80" t="s">
        <v>20</v>
      </c>
      <c r="M546" s="89"/>
      <c r="N546" s="89"/>
    </row>
    <row r="547" spans="1:14" s="52" customFormat="1" ht="19.5" customHeight="1">
      <c r="A547" s="80" t="s">
        <v>31</v>
      </c>
      <c r="B547" s="80"/>
      <c r="C547" s="81"/>
      <c r="D547" s="80" t="s">
        <v>20</v>
      </c>
      <c r="E547" s="89"/>
      <c r="F547" s="89"/>
      <c r="G547" s="80"/>
      <c r="H547" s="80"/>
      <c r="I547" s="82" t="s">
        <v>32</v>
      </c>
      <c r="J547" s="82"/>
      <c r="K547" s="81"/>
      <c r="L547" s="80" t="s">
        <v>20</v>
      </c>
      <c r="M547" s="89"/>
      <c r="N547" s="89"/>
    </row>
    <row r="548" spans="1:14" s="52" customFormat="1" ht="19.5" customHeight="1">
      <c r="A548" s="80" t="s">
        <v>33</v>
      </c>
      <c r="B548" s="80"/>
      <c r="C548" s="81"/>
      <c r="D548" s="80" t="s">
        <v>20</v>
      </c>
      <c r="E548" s="89"/>
      <c r="F548" s="89"/>
      <c r="G548" s="80"/>
      <c r="H548" s="80"/>
      <c r="I548" s="82" t="s">
        <v>34</v>
      </c>
      <c r="J548" s="82"/>
      <c r="K548" s="81"/>
      <c r="L548" s="80" t="s">
        <v>20</v>
      </c>
      <c r="M548" s="89"/>
      <c r="N548" s="89"/>
    </row>
    <row r="549" spans="1:14" s="52" customFormat="1" ht="19.5" customHeight="1">
      <c r="A549" s="80" t="s">
        <v>35</v>
      </c>
      <c r="B549" s="80"/>
      <c r="C549" s="81"/>
      <c r="D549" s="80" t="s">
        <v>20</v>
      </c>
      <c r="E549" s="89"/>
      <c r="F549" s="89"/>
      <c r="G549" s="80"/>
      <c r="H549" s="80"/>
      <c r="I549" s="82" t="s">
        <v>36</v>
      </c>
      <c r="J549" s="82"/>
      <c r="K549" s="81"/>
      <c r="L549" s="80" t="s">
        <v>20</v>
      </c>
      <c r="M549" s="89"/>
      <c r="N549" s="89"/>
    </row>
    <row r="550" spans="1:14" s="52" customFormat="1" ht="19.5" customHeight="1">
      <c r="A550" s="80" t="s">
        <v>37</v>
      </c>
      <c r="B550" s="80"/>
      <c r="C550" s="81"/>
      <c r="D550" s="80" t="s">
        <v>20</v>
      </c>
      <c r="E550" s="89"/>
      <c r="F550" s="89"/>
      <c r="G550" s="80"/>
      <c r="H550" s="80"/>
      <c r="I550" s="82" t="s">
        <v>38</v>
      </c>
      <c r="J550" s="82"/>
      <c r="K550" s="81"/>
      <c r="L550" s="80" t="s">
        <v>20</v>
      </c>
      <c r="M550" s="89"/>
      <c r="N550" s="89"/>
    </row>
    <row r="551" spans="1:8" s="52" customFormat="1" ht="19.5" customHeight="1">
      <c r="A551" s="80" t="s">
        <v>39</v>
      </c>
      <c r="B551" s="80"/>
      <c r="C551" s="81"/>
      <c r="D551" s="80" t="s">
        <v>20</v>
      </c>
      <c r="E551" s="89"/>
      <c r="F551" s="89"/>
      <c r="G551" s="80"/>
      <c r="H551" s="80"/>
    </row>
    <row r="552" spans="1:15" s="43" customFormat="1" ht="19.5" customHeight="1">
      <c r="A552" s="90" t="s">
        <v>42</v>
      </c>
      <c r="B552" s="90"/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</row>
    <row r="553" spans="1:15" s="43" customFormat="1" ht="19.5" customHeight="1">
      <c r="A553" s="91" t="s">
        <v>23</v>
      </c>
      <c r="B553" s="91"/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</row>
    <row r="554" spans="1:15" s="43" customFormat="1" ht="18.75">
      <c r="A554" s="92" t="s">
        <v>44</v>
      </c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</row>
    <row r="555" spans="1:7" s="43" customFormat="1" ht="8.25" customHeight="1">
      <c r="A555" s="45"/>
      <c r="G555" s="44"/>
    </row>
    <row r="556" spans="1:14" s="52" customFormat="1" ht="18" customHeight="1">
      <c r="A556" s="46" t="s">
        <v>25</v>
      </c>
      <c r="B556" s="47" t="s">
        <v>3</v>
      </c>
      <c r="C556" s="48" t="s">
        <v>4</v>
      </c>
      <c r="D556" s="48" t="s">
        <v>5</v>
      </c>
      <c r="E556" s="48" t="s">
        <v>6</v>
      </c>
      <c r="F556" s="48" t="s">
        <v>7</v>
      </c>
      <c r="G556" s="49" t="s">
        <v>8</v>
      </c>
      <c r="H556" s="48" t="s">
        <v>9</v>
      </c>
      <c r="I556" s="48" t="s">
        <v>10</v>
      </c>
      <c r="J556" s="48" t="s">
        <v>11</v>
      </c>
      <c r="K556" s="48" t="s">
        <v>12</v>
      </c>
      <c r="L556" s="48" t="s">
        <v>13</v>
      </c>
      <c r="M556" s="50" t="s">
        <v>14</v>
      </c>
      <c r="N556" s="51" t="s">
        <v>26</v>
      </c>
    </row>
    <row r="557" spans="1:14" s="52" customFormat="1" ht="15.75" customHeight="1">
      <c r="A557" s="53">
        <v>1</v>
      </c>
      <c r="B557" s="54"/>
      <c r="C557" s="55"/>
      <c r="D557" s="55"/>
      <c r="E557" s="55"/>
      <c r="F557" s="55"/>
      <c r="G557" s="56"/>
      <c r="H557" s="55"/>
      <c r="I557" s="55"/>
      <c r="J557" s="55"/>
      <c r="K557" s="56"/>
      <c r="L557" s="56"/>
      <c r="M557" s="57"/>
      <c r="N557" s="58"/>
    </row>
    <row r="558" spans="1:14" s="52" customFormat="1" ht="15.75" customHeight="1">
      <c r="A558" s="59">
        <v>2</v>
      </c>
      <c r="B558" s="60"/>
      <c r="C558" s="61"/>
      <c r="D558" s="61"/>
      <c r="E558" s="61"/>
      <c r="F558" s="61"/>
      <c r="G558" s="62"/>
      <c r="H558" s="61"/>
      <c r="I558" s="61"/>
      <c r="J558" s="61"/>
      <c r="K558" s="61"/>
      <c r="L558" s="62"/>
      <c r="M558" s="63"/>
      <c r="N558" s="64"/>
    </row>
    <row r="559" spans="1:14" s="52" customFormat="1" ht="15.75" customHeight="1">
      <c r="A559" s="59">
        <v>3</v>
      </c>
      <c r="B559" s="60"/>
      <c r="C559" s="61"/>
      <c r="D559" s="61"/>
      <c r="E559" s="61"/>
      <c r="F559" s="61"/>
      <c r="G559" s="62"/>
      <c r="H559" s="61"/>
      <c r="I559" s="61"/>
      <c r="J559" s="61"/>
      <c r="K559" s="61"/>
      <c r="L559" s="62"/>
      <c r="M559" s="63"/>
      <c r="N559" s="64"/>
    </row>
    <row r="560" spans="1:14" s="52" customFormat="1" ht="15.75" customHeight="1">
      <c r="A560" s="59">
        <v>4</v>
      </c>
      <c r="B560" s="60"/>
      <c r="C560" s="61"/>
      <c r="D560" s="61"/>
      <c r="E560" s="61"/>
      <c r="F560" s="61"/>
      <c r="G560" s="62"/>
      <c r="H560" s="61"/>
      <c r="I560" s="61"/>
      <c r="J560" s="61"/>
      <c r="K560" s="61"/>
      <c r="L560" s="62"/>
      <c r="M560" s="63"/>
      <c r="N560" s="64"/>
    </row>
    <row r="561" spans="1:14" s="52" customFormat="1" ht="15.75" customHeight="1">
      <c r="A561" s="59">
        <v>5</v>
      </c>
      <c r="B561" s="60"/>
      <c r="C561" s="61"/>
      <c r="D561" s="61"/>
      <c r="E561" s="61"/>
      <c r="F561" s="61"/>
      <c r="G561" s="62"/>
      <c r="H561" s="61"/>
      <c r="I561" s="61"/>
      <c r="J561" s="61"/>
      <c r="K561" s="61"/>
      <c r="L561" s="62"/>
      <c r="M561" s="63"/>
      <c r="N561" s="64"/>
    </row>
    <row r="562" spans="1:14" s="52" customFormat="1" ht="15.75" customHeight="1">
      <c r="A562" s="59">
        <v>6</v>
      </c>
      <c r="B562" s="60"/>
      <c r="C562" s="61"/>
      <c r="D562" s="61"/>
      <c r="E562" s="61"/>
      <c r="F562" s="61"/>
      <c r="G562" s="62"/>
      <c r="H562" s="61"/>
      <c r="I562" s="61"/>
      <c r="J562" s="61"/>
      <c r="K562" s="61"/>
      <c r="L562" s="62"/>
      <c r="M562" s="63"/>
      <c r="N562" s="64"/>
    </row>
    <row r="563" spans="1:14" s="52" customFormat="1" ht="15.75" customHeight="1">
      <c r="A563" s="59">
        <v>7</v>
      </c>
      <c r="B563" s="60"/>
      <c r="C563" s="61"/>
      <c r="D563" s="61"/>
      <c r="E563" s="61"/>
      <c r="F563" s="61"/>
      <c r="G563" s="62"/>
      <c r="H563" s="61"/>
      <c r="I563" s="61"/>
      <c r="J563" s="61"/>
      <c r="K563" s="61"/>
      <c r="L563" s="62"/>
      <c r="M563" s="63"/>
      <c r="N563" s="64"/>
    </row>
    <row r="564" spans="1:14" s="52" customFormat="1" ht="15.75" customHeight="1">
      <c r="A564" s="59">
        <v>8</v>
      </c>
      <c r="B564" s="60"/>
      <c r="C564" s="61"/>
      <c r="D564" s="61"/>
      <c r="E564" s="61"/>
      <c r="F564" s="61"/>
      <c r="G564" s="62"/>
      <c r="H564" s="61"/>
      <c r="I564" s="61"/>
      <c r="J564" s="61"/>
      <c r="K564" s="61"/>
      <c r="L564" s="62"/>
      <c r="M564" s="63"/>
      <c r="N564" s="64"/>
    </row>
    <row r="565" spans="1:14" s="52" customFormat="1" ht="15.75" customHeight="1">
      <c r="A565" s="59">
        <v>9</v>
      </c>
      <c r="B565" s="60"/>
      <c r="C565" s="61"/>
      <c r="D565" s="61"/>
      <c r="E565" s="61"/>
      <c r="F565" s="61"/>
      <c r="G565" s="62"/>
      <c r="H565" s="61"/>
      <c r="I565" s="61"/>
      <c r="J565" s="61"/>
      <c r="K565" s="61"/>
      <c r="L565" s="62"/>
      <c r="M565" s="63"/>
      <c r="N565" s="64"/>
    </row>
    <row r="566" spans="1:14" s="52" customFormat="1" ht="15.75" customHeight="1">
      <c r="A566" s="59">
        <v>10</v>
      </c>
      <c r="B566" s="60"/>
      <c r="C566" s="61"/>
      <c r="D566" s="61"/>
      <c r="E566" s="61"/>
      <c r="F566" s="61"/>
      <c r="G566" s="62"/>
      <c r="H566" s="61"/>
      <c r="I566" s="61"/>
      <c r="J566" s="61"/>
      <c r="K566" s="61"/>
      <c r="L566" s="62"/>
      <c r="M566" s="63"/>
      <c r="N566" s="64"/>
    </row>
    <row r="567" spans="1:14" s="52" customFormat="1" ht="15.75" customHeight="1">
      <c r="A567" s="59">
        <v>11</v>
      </c>
      <c r="B567" s="60"/>
      <c r="C567" s="61"/>
      <c r="D567" s="61"/>
      <c r="E567" s="61"/>
      <c r="F567" s="61"/>
      <c r="G567" s="62"/>
      <c r="H567" s="61"/>
      <c r="I567" s="61"/>
      <c r="J567" s="61"/>
      <c r="K567" s="61"/>
      <c r="L567" s="62"/>
      <c r="M567" s="63"/>
      <c r="N567" s="64"/>
    </row>
    <row r="568" spans="1:14" s="52" customFormat="1" ht="15.75" customHeight="1">
      <c r="A568" s="59">
        <v>12</v>
      </c>
      <c r="B568" s="60"/>
      <c r="C568" s="61"/>
      <c r="D568" s="61"/>
      <c r="E568" s="61"/>
      <c r="F568" s="61"/>
      <c r="G568" s="62"/>
      <c r="H568" s="61"/>
      <c r="I568" s="61"/>
      <c r="J568" s="61"/>
      <c r="K568" s="61"/>
      <c r="L568" s="62"/>
      <c r="M568" s="63"/>
      <c r="N568" s="64"/>
    </row>
    <row r="569" spans="1:14" s="52" customFormat="1" ht="15.75" customHeight="1">
      <c r="A569" s="59">
        <v>13</v>
      </c>
      <c r="B569" s="60"/>
      <c r="C569" s="61"/>
      <c r="D569" s="61"/>
      <c r="E569" s="61"/>
      <c r="F569" s="61"/>
      <c r="G569" s="62"/>
      <c r="H569" s="61"/>
      <c r="I569" s="61"/>
      <c r="J569" s="61"/>
      <c r="K569" s="61"/>
      <c r="L569" s="62"/>
      <c r="M569" s="63"/>
      <c r="N569" s="64"/>
    </row>
    <row r="570" spans="1:14" s="52" customFormat="1" ht="15.75" customHeight="1">
      <c r="A570" s="59">
        <v>14</v>
      </c>
      <c r="B570" s="60"/>
      <c r="C570" s="61"/>
      <c r="D570" s="61"/>
      <c r="E570" s="61"/>
      <c r="F570" s="61"/>
      <c r="G570" s="62"/>
      <c r="H570" s="61"/>
      <c r="I570" s="61"/>
      <c r="J570" s="61"/>
      <c r="K570" s="61"/>
      <c r="L570" s="62"/>
      <c r="M570" s="63"/>
      <c r="N570" s="64"/>
    </row>
    <row r="571" spans="1:14" s="52" customFormat="1" ht="15.75" customHeight="1">
      <c r="A571" s="59">
        <v>15</v>
      </c>
      <c r="B571" s="60"/>
      <c r="C571" s="61"/>
      <c r="D571" s="61"/>
      <c r="E571" s="61"/>
      <c r="F571" s="61"/>
      <c r="G571" s="62"/>
      <c r="H571" s="61"/>
      <c r="I571" s="61"/>
      <c r="J571" s="61"/>
      <c r="K571" s="61"/>
      <c r="L571" s="62"/>
      <c r="M571" s="63"/>
      <c r="N571" s="64"/>
    </row>
    <row r="572" spans="1:14" s="52" customFormat="1" ht="15.75" customHeight="1">
      <c r="A572" s="59">
        <v>16</v>
      </c>
      <c r="B572" s="60"/>
      <c r="C572" s="61"/>
      <c r="D572" s="61"/>
      <c r="E572" s="61"/>
      <c r="F572" s="61"/>
      <c r="G572" s="62"/>
      <c r="H572" s="61"/>
      <c r="I572" s="61"/>
      <c r="J572" s="61"/>
      <c r="K572" s="61"/>
      <c r="L572" s="62"/>
      <c r="M572" s="63"/>
      <c r="N572" s="64"/>
    </row>
    <row r="573" spans="1:14" s="52" customFormat="1" ht="15.75" customHeight="1">
      <c r="A573" s="59">
        <v>17</v>
      </c>
      <c r="B573" s="60"/>
      <c r="C573" s="61"/>
      <c r="D573" s="61"/>
      <c r="E573" s="61"/>
      <c r="F573" s="61"/>
      <c r="G573" s="62"/>
      <c r="H573" s="61"/>
      <c r="I573" s="61"/>
      <c r="J573" s="61"/>
      <c r="K573" s="61"/>
      <c r="L573" s="62"/>
      <c r="M573" s="63"/>
      <c r="N573" s="64"/>
    </row>
    <row r="574" spans="1:14" s="52" customFormat="1" ht="15.75" customHeight="1">
      <c r="A574" s="59">
        <v>18</v>
      </c>
      <c r="B574" s="60"/>
      <c r="C574" s="61"/>
      <c r="D574" s="61"/>
      <c r="E574" s="61"/>
      <c r="F574" s="61"/>
      <c r="G574" s="62"/>
      <c r="H574" s="61"/>
      <c r="I574" s="61"/>
      <c r="J574" s="61"/>
      <c r="K574" s="61"/>
      <c r="L574" s="62"/>
      <c r="M574" s="63"/>
      <c r="N574" s="64"/>
    </row>
    <row r="575" spans="1:14" s="52" customFormat="1" ht="15.75" customHeight="1">
      <c r="A575" s="59">
        <v>19</v>
      </c>
      <c r="B575" s="60"/>
      <c r="C575" s="61"/>
      <c r="D575" s="61"/>
      <c r="E575" s="61"/>
      <c r="F575" s="61"/>
      <c r="G575" s="62"/>
      <c r="H575" s="61"/>
      <c r="I575" s="61"/>
      <c r="J575" s="61"/>
      <c r="K575" s="61"/>
      <c r="L575" s="62"/>
      <c r="M575" s="63"/>
      <c r="N575" s="64"/>
    </row>
    <row r="576" spans="1:14" s="52" customFormat="1" ht="15.75" customHeight="1">
      <c r="A576" s="59">
        <v>20</v>
      </c>
      <c r="B576" s="60"/>
      <c r="C576" s="61"/>
      <c r="D576" s="61"/>
      <c r="E576" s="61"/>
      <c r="F576" s="61"/>
      <c r="G576" s="62"/>
      <c r="H576" s="61"/>
      <c r="I576" s="61"/>
      <c r="J576" s="61"/>
      <c r="K576" s="61"/>
      <c r="L576" s="62"/>
      <c r="M576" s="63"/>
      <c r="N576" s="64"/>
    </row>
    <row r="577" spans="1:14" s="52" customFormat="1" ht="15.75" customHeight="1">
      <c r="A577" s="59">
        <v>21</v>
      </c>
      <c r="B577" s="60"/>
      <c r="C577" s="61"/>
      <c r="D577" s="61"/>
      <c r="E577" s="61"/>
      <c r="F577" s="61"/>
      <c r="G577" s="62"/>
      <c r="H577" s="61"/>
      <c r="I577" s="61"/>
      <c r="J577" s="61"/>
      <c r="K577" s="61"/>
      <c r="L577" s="62"/>
      <c r="M577" s="63"/>
      <c r="N577" s="64"/>
    </row>
    <row r="578" spans="1:14" s="52" customFormat="1" ht="15.75" customHeight="1">
      <c r="A578" s="59">
        <v>22</v>
      </c>
      <c r="B578" s="60"/>
      <c r="C578" s="61"/>
      <c r="D578" s="61"/>
      <c r="E578" s="61"/>
      <c r="F578" s="61"/>
      <c r="G578" s="62"/>
      <c r="H578" s="61"/>
      <c r="I578" s="61"/>
      <c r="J578" s="61"/>
      <c r="K578" s="61"/>
      <c r="L578" s="62"/>
      <c r="M578" s="63"/>
      <c r="N578" s="64"/>
    </row>
    <row r="579" spans="1:14" s="52" customFormat="1" ht="15.75" customHeight="1">
      <c r="A579" s="59">
        <v>23</v>
      </c>
      <c r="B579" s="60"/>
      <c r="C579" s="61"/>
      <c r="D579" s="61"/>
      <c r="E579" s="61"/>
      <c r="F579" s="61"/>
      <c r="G579" s="62"/>
      <c r="H579" s="61"/>
      <c r="I579" s="61"/>
      <c r="J579" s="61"/>
      <c r="K579" s="61"/>
      <c r="L579" s="62"/>
      <c r="M579" s="63"/>
      <c r="N579" s="64"/>
    </row>
    <row r="580" spans="1:14" s="52" customFormat="1" ht="15.75" customHeight="1">
      <c r="A580" s="59">
        <v>24</v>
      </c>
      <c r="B580" s="60"/>
      <c r="C580" s="61"/>
      <c r="D580" s="61"/>
      <c r="E580" s="61"/>
      <c r="F580" s="61"/>
      <c r="G580" s="62"/>
      <c r="H580" s="61"/>
      <c r="I580" s="61"/>
      <c r="J580" s="61"/>
      <c r="K580" s="61"/>
      <c r="L580" s="62"/>
      <c r="M580" s="63"/>
      <c r="N580" s="64"/>
    </row>
    <row r="581" spans="1:14" s="52" customFormat="1" ht="15.75" customHeight="1">
      <c r="A581" s="59">
        <v>25</v>
      </c>
      <c r="B581" s="60"/>
      <c r="C581" s="61"/>
      <c r="D581" s="61"/>
      <c r="E581" s="61"/>
      <c r="F581" s="61"/>
      <c r="G581" s="62"/>
      <c r="H581" s="61"/>
      <c r="I581" s="61"/>
      <c r="J581" s="61"/>
      <c r="K581" s="61"/>
      <c r="L581" s="62"/>
      <c r="M581" s="63"/>
      <c r="N581" s="64"/>
    </row>
    <row r="582" spans="1:14" s="52" customFormat="1" ht="15.75" customHeight="1">
      <c r="A582" s="59">
        <v>26</v>
      </c>
      <c r="B582" s="60"/>
      <c r="C582" s="61"/>
      <c r="D582" s="61"/>
      <c r="E582" s="61"/>
      <c r="F582" s="61"/>
      <c r="G582" s="62"/>
      <c r="H582" s="61"/>
      <c r="I582" s="61"/>
      <c r="J582" s="61"/>
      <c r="K582" s="61"/>
      <c r="L582" s="62"/>
      <c r="M582" s="63"/>
      <c r="N582" s="64"/>
    </row>
    <row r="583" spans="1:14" s="52" customFormat="1" ht="15.75" customHeight="1">
      <c r="A583" s="59">
        <v>27</v>
      </c>
      <c r="B583" s="60"/>
      <c r="C583" s="61"/>
      <c r="D583" s="61"/>
      <c r="E583" s="61"/>
      <c r="F583" s="61"/>
      <c r="G583" s="62"/>
      <c r="H583" s="61"/>
      <c r="I583" s="61"/>
      <c r="J583" s="61"/>
      <c r="K583" s="61"/>
      <c r="L583" s="62"/>
      <c r="M583" s="63"/>
      <c r="N583" s="64"/>
    </row>
    <row r="584" spans="1:14" s="52" customFormat="1" ht="15.75" customHeight="1">
      <c r="A584" s="59">
        <v>28</v>
      </c>
      <c r="B584" s="60"/>
      <c r="C584" s="61"/>
      <c r="D584" s="61"/>
      <c r="E584" s="61"/>
      <c r="F584" s="61"/>
      <c r="G584" s="62"/>
      <c r="H584" s="61"/>
      <c r="I584" s="61"/>
      <c r="J584" s="61"/>
      <c r="K584" s="61"/>
      <c r="L584" s="62"/>
      <c r="M584" s="63"/>
      <c r="N584" s="64"/>
    </row>
    <row r="585" spans="1:14" s="52" customFormat="1" ht="15.75" customHeight="1">
      <c r="A585" s="59">
        <v>29</v>
      </c>
      <c r="B585" s="60"/>
      <c r="C585" s="61"/>
      <c r="D585" s="61"/>
      <c r="E585" s="61"/>
      <c r="F585" s="61"/>
      <c r="G585" s="62"/>
      <c r="H585" s="61"/>
      <c r="I585" s="61"/>
      <c r="J585" s="61"/>
      <c r="K585" s="61"/>
      <c r="L585" s="62"/>
      <c r="M585" s="63"/>
      <c r="N585" s="64"/>
    </row>
    <row r="586" spans="1:14" s="52" customFormat="1" ht="15.75" customHeight="1">
      <c r="A586" s="59">
        <v>30</v>
      </c>
      <c r="B586" s="60"/>
      <c r="C586" s="61"/>
      <c r="D586" s="61"/>
      <c r="E586" s="61"/>
      <c r="F586" s="61"/>
      <c r="G586" s="62"/>
      <c r="H586" s="61"/>
      <c r="I586" s="61"/>
      <c r="J586" s="61"/>
      <c r="K586" s="61"/>
      <c r="L586" s="62"/>
      <c r="M586" s="63"/>
      <c r="N586" s="64"/>
    </row>
    <row r="587" spans="1:14" s="52" customFormat="1" ht="15.75" customHeight="1">
      <c r="A587" s="65">
        <v>31</v>
      </c>
      <c r="B587" s="66"/>
      <c r="C587" s="67"/>
      <c r="D587" s="67"/>
      <c r="E587" s="67"/>
      <c r="F587" s="67"/>
      <c r="G587" s="68"/>
      <c r="H587" s="67"/>
      <c r="I587" s="67"/>
      <c r="J587" s="61"/>
      <c r="K587" s="61"/>
      <c r="L587" s="68"/>
      <c r="M587" s="69"/>
      <c r="N587" s="70"/>
    </row>
    <row r="588" spans="1:15" s="52" customFormat="1" ht="15.75" customHeight="1">
      <c r="A588" s="71" t="s">
        <v>15</v>
      </c>
      <c r="B588" s="72">
        <f aca="true" t="shared" si="9" ref="B588:M588">SUM(B557:B587)</f>
        <v>0</v>
      </c>
      <c r="C588" s="73">
        <f t="shared" si="9"/>
        <v>0</v>
      </c>
      <c r="D588" s="73">
        <f t="shared" si="9"/>
        <v>0</v>
      </c>
      <c r="E588" s="73">
        <f t="shared" si="9"/>
        <v>0</v>
      </c>
      <c r="F588" s="73">
        <f t="shared" si="9"/>
        <v>0</v>
      </c>
      <c r="G588" s="83">
        <f t="shared" si="9"/>
        <v>0</v>
      </c>
      <c r="H588" s="73">
        <f t="shared" si="9"/>
        <v>0</v>
      </c>
      <c r="I588" s="73">
        <f t="shared" si="9"/>
        <v>0</v>
      </c>
      <c r="J588" s="73">
        <f t="shared" si="9"/>
        <v>0</v>
      </c>
      <c r="K588" s="73">
        <f t="shared" si="9"/>
        <v>0</v>
      </c>
      <c r="L588" s="73">
        <f t="shared" si="9"/>
        <v>0</v>
      </c>
      <c r="M588" s="73">
        <f t="shared" si="9"/>
        <v>0</v>
      </c>
      <c r="N588" s="88">
        <f>SUM(B588:M588)</f>
        <v>0</v>
      </c>
      <c r="O588" s="52" t="s">
        <v>20</v>
      </c>
    </row>
    <row r="589" spans="1:15" s="52" customFormat="1" ht="15.75" customHeight="1">
      <c r="A589" s="53" t="s">
        <v>18</v>
      </c>
      <c r="B589" s="74" t="e">
        <f>AVERAGE(B557:B587)</f>
        <v>#DIV/0!</v>
      </c>
      <c r="C589" s="61" t="e">
        <f aca="true" t="shared" si="10" ref="C589:M589">AVERAGE(C557:C587)</f>
        <v>#DIV/0!</v>
      </c>
      <c r="D589" s="61" t="e">
        <f t="shared" si="10"/>
        <v>#DIV/0!</v>
      </c>
      <c r="E589" s="61" t="e">
        <f t="shared" si="10"/>
        <v>#DIV/0!</v>
      </c>
      <c r="F589" s="61" t="e">
        <f t="shared" si="10"/>
        <v>#DIV/0!</v>
      </c>
      <c r="G589" s="61" t="e">
        <f t="shared" si="10"/>
        <v>#DIV/0!</v>
      </c>
      <c r="H589" s="61" t="e">
        <f t="shared" si="10"/>
        <v>#DIV/0!</v>
      </c>
      <c r="I589" s="61" t="e">
        <f t="shared" si="10"/>
        <v>#DIV/0!</v>
      </c>
      <c r="J589" s="61" t="e">
        <f t="shared" si="10"/>
        <v>#DIV/0!</v>
      </c>
      <c r="K589" s="61" t="e">
        <f t="shared" si="10"/>
        <v>#DIV/0!</v>
      </c>
      <c r="L589" s="61" t="e">
        <f t="shared" si="10"/>
        <v>#DIV/0!</v>
      </c>
      <c r="M589" s="61" t="e">
        <f t="shared" si="10"/>
        <v>#DIV/0!</v>
      </c>
      <c r="N589" s="58" t="e">
        <f>AVERAGE(B589:M589)</f>
        <v>#DIV/0!</v>
      </c>
      <c r="O589" s="52" t="s">
        <v>21</v>
      </c>
    </row>
    <row r="590" spans="1:15" s="52" customFormat="1" ht="15.75" customHeight="1">
      <c r="A590" s="65" t="s">
        <v>16</v>
      </c>
      <c r="B590" s="75"/>
      <c r="C590" s="76"/>
      <c r="D590" s="76"/>
      <c r="E590" s="76"/>
      <c r="F590" s="76"/>
      <c r="G590" s="77"/>
      <c r="H590" s="76"/>
      <c r="I590" s="76"/>
      <c r="J590" s="76"/>
      <c r="K590" s="76"/>
      <c r="L590" s="76"/>
      <c r="M590" s="78"/>
      <c r="N590" s="79">
        <f>SUM(B590:M590)</f>
        <v>0</v>
      </c>
      <c r="O590" s="52" t="s">
        <v>16</v>
      </c>
    </row>
    <row r="591" spans="1:14" s="52" customFormat="1" ht="19.5" customHeight="1">
      <c r="A591" s="84" t="s">
        <v>27</v>
      </c>
      <c r="B591" s="84"/>
      <c r="C591" s="81"/>
      <c r="D591" s="80" t="s">
        <v>20</v>
      </c>
      <c r="E591" s="93"/>
      <c r="F591" s="93"/>
      <c r="G591" s="80"/>
      <c r="H591" s="80"/>
      <c r="I591" s="82" t="s">
        <v>28</v>
      </c>
      <c r="J591" s="82"/>
      <c r="K591" s="81"/>
      <c r="L591" s="80" t="s">
        <v>20</v>
      </c>
      <c r="M591" s="93"/>
      <c r="N591" s="93"/>
    </row>
    <row r="592" spans="1:14" s="52" customFormat="1" ht="19.5" customHeight="1">
      <c r="A592" s="84" t="s">
        <v>29</v>
      </c>
      <c r="B592" s="84"/>
      <c r="C592" s="81"/>
      <c r="D592" s="80" t="s">
        <v>20</v>
      </c>
      <c r="E592" s="89"/>
      <c r="F592" s="89"/>
      <c r="G592" s="80"/>
      <c r="H592" s="80"/>
      <c r="I592" s="82" t="s">
        <v>30</v>
      </c>
      <c r="J592" s="82"/>
      <c r="K592" s="81"/>
      <c r="L592" s="80" t="s">
        <v>20</v>
      </c>
      <c r="M592" s="89"/>
      <c r="N592" s="89"/>
    </row>
    <row r="593" spans="1:14" s="52" customFormat="1" ht="19.5" customHeight="1">
      <c r="A593" s="84" t="s">
        <v>31</v>
      </c>
      <c r="B593" s="84"/>
      <c r="C593" s="81"/>
      <c r="D593" s="80" t="s">
        <v>20</v>
      </c>
      <c r="E593" s="89"/>
      <c r="F593" s="89"/>
      <c r="G593" s="80"/>
      <c r="H593" s="80"/>
      <c r="I593" s="82" t="s">
        <v>32</v>
      </c>
      <c r="J593" s="82"/>
      <c r="K593" s="81"/>
      <c r="L593" s="80" t="s">
        <v>20</v>
      </c>
      <c r="M593" s="89"/>
      <c r="N593" s="89"/>
    </row>
    <row r="594" spans="1:14" s="52" customFormat="1" ht="19.5" customHeight="1">
      <c r="A594" s="84" t="s">
        <v>33</v>
      </c>
      <c r="B594" s="84"/>
      <c r="C594" s="81"/>
      <c r="D594" s="80" t="s">
        <v>20</v>
      </c>
      <c r="E594" s="89"/>
      <c r="F594" s="89"/>
      <c r="G594" s="80"/>
      <c r="H594" s="80"/>
      <c r="I594" s="82" t="s">
        <v>34</v>
      </c>
      <c r="J594" s="82"/>
      <c r="K594" s="81"/>
      <c r="L594" s="80" t="s">
        <v>20</v>
      </c>
      <c r="M594" s="89"/>
      <c r="N594" s="89"/>
    </row>
    <row r="595" spans="1:14" s="52" customFormat="1" ht="19.5" customHeight="1">
      <c r="A595" s="84" t="s">
        <v>35</v>
      </c>
      <c r="B595" s="84"/>
      <c r="C595" s="81"/>
      <c r="D595" s="80" t="s">
        <v>20</v>
      </c>
      <c r="E595" s="89"/>
      <c r="F595" s="89"/>
      <c r="G595" s="80"/>
      <c r="H595" s="80"/>
      <c r="I595" s="82" t="s">
        <v>36</v>
      </c>
      <c r="J595" s="82"/>
      <c r="K595" s="81"/>
      <c r="L595" s="80" t="s">
        <v>20</v>
      </c>
      <c r="M595" s="89"/>
      <c r="N595" s="89"/>
    </row>
    <row r="596" spans="1:14" s="52" customFormat="1" ht="19.5" customHeight="1">
      <c r="A596" s="84" t="s">
        <v>37</v>
      </c>
      <c r="B596" s="84"/>
      <c r="C596" s="81"/>
      <c r="D596" s="80" t="s">
        <v>20</v>
      </c>
      <c r="E596" s="89"/>
      <c r="F596" s="89"/>
      <c r="G596" s="80"/>
      <c r="H596" s="80"/>
      <c r="I596" s="82" t="s">
        <v>38</v>
      </c>
      <c r="J596" s="82"/>
      <c r="K596" s="81"/>
      <c r="L596" s="80" t="s">
        <v>20</v>
      </c>
      <c r="M596" s="89"/>
      <c r="N596" s="89"/>
    </row>
    <row r="597" spans="1:8" s="52" customFormat="1" ht="19.5" customHeight="1">
      <c r="A597" s="84" t="s">
        <v>39</v>
      </c>
      <c r="B597" s="84"/>
      <c r="C597" s="81"/>
      <c r="D597" s="80" t="s">
        <v>20</v>
      </c>
      <c r="E597" s="89"/>
      <c r="F597" s="89"/>
      <c r="G597" s="80"/>
      <c r="H597" s="80"/>
    </row>
  </sheetData>
  <sheetProtection/>
  <mergeCells count="67">
    <mergeCell ref="E456:F456"/>
    <mergeCell ref="M456:N456"/>
    <mergeCell ref="E454:F454"/>
    <mergeCell ref="M454:N454"/>
    <mergeCell ref="A2:O2"/>
    <mergeCell ref="E459:F459"/>
    <mergeCell ref="E457:F457"/>
    <mergeCell ref="M457:N457"/>
    <mergeCell ref="E458:F458"/>
    <mergeCell ref="M458:N458"/>
    <mergeCell ref="E455:F455"/>
    <mergeCell ref="M455:N455"/>
    <mergeCell ref="B39:H39"/>
    <mergeCell ref="F376:M376"/>
    <mergeCell ref="A414:O414"/>
    <mergeCell ref="A415:O415"/>
    <mergeCell ref="A416:O416"/>
    <mergeCell ref="E453:F453"/>
    <mergeCell ref="M453:N453"/>
    <mergeCell ref="E500:F500"/>
    <mergeCell ref="M500:N500"/>
    <mergeCell ref="E501:F501"/>
    <mergeCell ref="M501:N501"/>
    <mergeCell ref="A460:O460"/>
    <mergeCell ref="A461:O461"/>
    <mergeCell ref="A462:O462"/>
    <mergeCell ref="E499:F499"/>
    <mergeCell ref="M499:N499"/>
    <mergeCell ref="E504:F504"/>
    <mergeCell ref="M504:N504"/>
    <mergeCell ref="E505:F505"/>
    <mergeCell ref="E502:F502"/>
    <mergeCell ref="M502:N502"/>
    <mergeCell ref="E503:F503"/>
    <mergeCell ref="M503:N503"/>
    <mergeCell ref="E546:F546"/>
    <mergeCell ref="M546:N546"/>
    <mergeCell ref="E547:F547"/>
    <mergeCell ref="M547:N547"/>
    <mergeCell ref="A506:O506"/>
    <mergeCell ref="A507:O507"/>
    <mergeCell ref="A508:O508"/>
    <mergeCell ref="E545:F545"/>
    <mergeCell ref="M545:N545"/>
    <mergeCell ref="E550:F550"/>
    <mergeCell ref="M550:N550"/>
    <mergeCell ref="E551:F551"/>
    <mergeCell ref="E548:F548"/>
    <mergeCell ref="M548:N548"/>
    <mergeCell ref="E549:F549"/>
    <mergeCell ref="M549:N549"/>
    <mergeCell ref="E592:F592"/>
    <mergeCell ref="M592:N592"/>
    <mergeCell ref="E593:F593"/>
    <mergeCell ref="M593:N593"/>
    <mergeCell ref="A552:O552"/>
    <mergeCell ref="A553:O553"/>
    <mergeCell ref="A554:O554"/>
    <mergeCell ref="E591:F591"/>
    <mergeCell ref="M591:N591"/>
    <mergeCell ref="E596:F596"/>
    <mergeCell ref="M596:N596"/>
    <mergeCell ref="E597:F597"/>
    <mergeCell ref="E594:F594"/>
    <mergeCell ref="M594:N594"/>
    <mergeCell ref="E595:F595"/>
    <mergeCell ref="M595:N595"/>
  </mergeCells>
  <printOptions gridLines="1"/>
  <pageMargins left="1" right="0.3" top="0.5" bottom="0.5" header="0.5" footer="0.5"/>
  <pageSetup fitToHeight="2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Noom</cp:lastModifiedBy>
  <cp:lastPrinted>2010-04-26T07:45:24Z</cp:lastPrinted>
  <dcterms:created xsi:type="dcterms:W3CDTF">1996-11-21T07:39:28Z</dcterms:created>
  <dcterms:modified xsi:type="dcterms:W3CDTF">2024-04-19T03:03:47Z</dcterms:modified>
  <cp:category/>
  <cp:version/>
  <cp:contentType/>
  <cp:contentStatus/>
</cp:coreProperties>
</file>