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5970" windowHeight="6150" activeTab="0"/>
  </bookViews>
  <sheets>
    <sheet name="MONTHLY" sheetId="1" r:id="rId1"/>
  </sheets>
  <definedNames>
    <definedName name="_xlnm.Print_Area" localSheetId="0">'MONTHLY'!$A$1:$O$89</definedName>
    <definedName name="Print_Area_MI">'MONTHLY'!$A$4:$O$75</definedName>
  </definedNames>
  <calcPr fullCalcOnLoad="1"/>
</workbook>
</file>

<file path=xl/sharedStrings.xml><?xml version="1.0" encoding="utf-8"?>
<sst xmlns="http://schemas.openxmlformats.org/spreadsheetml/2006/main" count="117" uniqueCount="22">
  <si>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</si>
  <si>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</si>
  <si>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</si>
  <si>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</si>
  <si>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</si>
  <si>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</si>
  <si>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</si>
  <si>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</si>
  <si>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</si>
  <si>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</si>
  <si>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</si>
  <si>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</si>
  <si>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</si>
  <si>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รวม</t>
  </si>
  <si>
    <t>เฉลี่ย</t>
  </si>
  <si>
    <t>วัน</t>
  </si>
  <si>
    <t>ปริมาณน้ำฝนรายเดือน  -  มิลลิเมตร</t>
  </si>
  <si>
    <t>สถานี : 07152  อ.แม่แจ่ม จ.เชียงใหม่</t>
  </si>
  <si>
    <t>สูงสุด</t>
  </si>
  <si>
    <t>ต่ำสุด</t>
  </si>
  <si>
    <t>-</t>
  </si>
  <si>
    <r>
      <t>หมายเหตุ</t>
    </r>
    <r>
      <rPr>
        <sz val="14"/>
        <rFont val="TH SarabunPSK"/>
        <family val="2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</si>
</sst>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[Red]\(&quot;฿&quot;#,##0\)"/>
    <numFmt numFmtId="181" formatCode="&quot;฿&quot;#,##0.00_);[Red]\(&quot;฿&quot;#,##0.00\)"/>
    <numFmt numFmtId="182" formatCode="0.00_)"/>
    <numFmt numFmtId="183" formatCode="0_)"/>
    <numFmt numFmtId="184" formatCode="0.0_)"/>
    <numFmt numFmtId="185" formatCode="General_)"/>
    <numFmt numFmtId="186" formatCode="0.0"/>
    <numFmt numFmtId="187" formatCode="d\ ดดด"/>
    <numFmt numFmtId="188" formatCode="dd\ /ดดด"/>
    <numFmt numFmtId="189" formatCode="ดดด\ yyyy"/>
    <numFmt numFmtId="190" formatCode="ดดด\ bbbb"/>
    <numFmt numFmtId="191" formatCode="dd\ ดดด"/>
    <numFmt numFmtId="192" formatCode="yyyy"/>
    <numFmt numFmtId="193" formatCode="B1d\-mmm"/>
    <numFmt numFmtId="194" formatCode="[$-409]dddd\,\ mmmm\ dd\,\ yyyy"/>
    <numFmt numFmtId="195" formatCode="[$-409]mmm\-yy;@"/>
    <numFmt numFmtId="196" formatCode="bbbb"/>
    <numFmt numFmtId="197" formatCode="\ \ \ bbbb"/>
    <numFmt numFmtId="198" formatCode="\ bbbb"/>
    <numFmt numFmtId="199" formatCode="#,##0.0"/>
  </numFmts>
  <fonts count="48">
    <font>
      <sz val="10"/>
      <name val="MS Sans Serif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u val="single"/>
      <sz val="10"/>
      <color indexed="14"/>
      <name val="MS Sans Serif"/>
      <family val="2"/>
    </font>
    <font>
      <u val="single"/>
      <sz val="10"/>
      <color indexed="12"/>
      <name val="MS Sans Serif"/>
      <family val="2"/>
    </font>
    <font>
      <sz val="14"/>
      <name val="TH SarabunPSK"/>
      <family val="2"/>
    </font>
    <font>
      <b/>
      <u val="single"/>
      <sz val="14"/>
      <name val="TH SarabunPSK"/>
      <family val="2"/>
    </font>
    <font>
      <sz val="10"/>
      <color indexed="8"/>
      <name val="Arial"/>
      <family val="0"/>
    </font>
    <font>
      <sz val="10"/>
      <color indexed="62"/>
      <name val="TH SarabunPSK"/>
      <family val="0"/>
    </font>
    <font>
      <sz val="10"/>
      <color indexed="10"/>
      <name val="TH SarabunPSK"/>
      <family val="0"/>
    </font>
    <font>
      <sz val="10"/>
      <color indexed="8"/>
      <name val="TH SarabunPSK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TH SarabunPSK"/>
      <family val="0"/>
    </font>
    <font>
      <b/>
      <sz val="16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18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4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2">
    <xf numFmtId="182" fontId="0" fillId="0" borderId="0" xfId="0" applyAlignment="1">
      <alignment/>
    </xf>
    <xf numFmtId="182" fontId="7" fillId="0" borderId="0" xfId="0" applyFont="1" applyAlignment="1">
      <alignment horizontal="center"/>
    </xf>
    <xf numFmtId="183" fontId="7" fillId="0" borderId="10" xfId="0" applyNumberFormat="1" applyFont="1" applyBorder="1" applyAlignment="1" applyProtection="1">
      <alignment horizontal="center"/>
      <protection/>
    </xf>
    <xf numFmtId="199" fontId="7" fillId="0" borderId="11" xfId="0" applyNumberFormat="1" applyFont="1" applyBorder="1" applyAlignment="1" applyProtection="1">
      <alignment horizontal="right"/>
      <protection/>
    </xf>
    <xf numFmtId="1" fontId="7" fillId="0" borderId="12" xfId="0" applyNumberFormat="1" applyFont="1" applyBorder="1" applyAlignment="1" applyProtection="1">
      <alignment horizontal="right"/>
      <protection/>
    </xf>
    <xf numFmtId="183" fontId="7" fillId="0" borderId="13" xfId="0" applyNumberFormat="1" applyFont="1" applyBorder="1" applyAlignment="1" applyProtection="1">
      <alignment horizontal="center"/>
      <protection/>
    </xf>
    <xf numFmtId="199" fontId="7" fillId="0" borderId="14" xfId="0" applyNumberFormat="1" applyFont="1" applyBorder="1" applyAlignment="1" applyProtection="1">
      <alignment horizontal="right"/>
      <protection/>
    </xf>
    <xf numFmtId="1" fontId="7" fillId="0" borderId="15" xfId="0" applyNumberFormat="1" applyFont="1" applyBorder="1" applyAlignment="1" applyProtection="1">
      <alignment horizontal="right"/>
      <protection/>
    </xf>
    <xf numFmtId="182" fontId="7" fillId="0" borderId="0" xfId="0" applyFont="1" applyBorder="1" applyAlignment="1">
      <alignment horizontal="center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0" xfId="0" applyNumberFormat="1" applyFont="1" applyBorder="1" applyAlignment="1">
      <alignment horizontal="center"/>
    </xf>
    <xf numFmtId="199" fontId="7" fillId="0" borderId="16" xfId="0" applyNumberFormat="1" applyFont="1" applyBorder="1" applyAlignment="1">
      <alignment horizontal="right"/>
    </xf>
    <xf numFmtId="199" fontId="7" fillId="0" borderId="11" xfId="0" applyNumberFormat="1" applyFont="1" applyBorder="1" applyAlignment="1">
      <alignment horizontal="right"/>
    </xf>
    <xf numFmtId="1" fontId="7" fillId="0" borderId="12" xfId="0" applyNumberFormat="1" applyFont="1" applyBorder="1" applyAlignment="1">
      <alignment horizontal="right"/>
    </xf>
    <xf numFmtId="185" fontId="7" fillId="0" borderId="10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/>
    </xf>
    <xf numFmtId="182" fontId="7" fillId="0" borderId="0" xfId="0" applyFont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86" fontId="7" fillId="0" borderId="17" xfId="0" applyNumberFormat="1" applyFont="1" applyBorder="1" applyAlignment="1" applyProtection="1">
      <alignment horizontal="center"/>
      <protection/>
    </xf>
    <xf numFmtId="184" fontId="7" fillId="0" borderId="0" xfId="0" applyNumberFormat="1" applyFont="1" applyAlignment="1">
      <alignment horizontal="center"/>
    </xf>
    <xf numFmtId="182" fontId="7" fillId="0" borderId="18" xfId="0" applyFont="1" applyBorder="1" applyAlignment="1" applyProtection="1">
      <alignment horizontal="center"/>
      <protection/>
    </xf>
    <xf numFmtId="186" fontId="7" fillId="0" borderId="18" xfId="0" applyNumberFormat="1" applyFont="1" applyBorder="1" applyAlignment="1" applyProtection="1">
      <alignment horizontal="center"/>
      <protection/>
    </xf>
    <xf numFmtId="184" fontId="7" fillId="0" borderId="18" xfId="0" applyNumberFormat="1" applyFont="1" applyBorder="1" applyAlignment="1" applyProtection="1">
      <alignment horizontal="center"/>
      <protection/>
    </xf>
    <xf numFmtId="183" fontId="7" fillId="0" borderId="18" xfId="0" applyNumberFormat="1" applyFont="1" applyBorder="1" applyAlignment="1" applyProtection="1">
      <alignment horizontal="center"/>
      <protection/>
    </xf>
    <xf numFmtId="182" fontId="7" fillId="0" borderId="0" xfId="0" applyFont="1" applyBorder="1" applyAlignment="1" applyProtection="1">
      <alignment horizontal="center"/>
      <protection/>
    </xf>
    <xf numFmtId="184" fontId="7" fillId="0" borderId="0" xfId="0" applyNumberFormat="1" applyFont="1" applyBorder="1" applyAlignment="1" applyProtection="1">
      <alignment horizontal="center"/>
      <protection/>
    </xf>
    <xf numFmtId="183" fontId="7" fillId="0" borderId="0" xfId="0" applyNumberFormat="1" applyFont="1" applyBorder="1" applyAlignment="1" applyProtection="1">
      <alignment horizontal="center"/>
      <protection/>
    </xf>
    <xf numFmtId="182" fontId="7" fillId="0" borderId="0" xfId="0" applyFont="1" applyBorder="1" applyAlignment="1" applyProtection="1">
      <alignment horizontal="left"/>
      <protection/>
    </xf>
    <xf numFmtId="185" fontId="7" fillId="0" borderId="0" xfId="0" applyNumberFormat="1" applyFont="1" applyBorder="1" applyAlignment="1" applyProtection="1">
      <alignment horizontal="center"/>
      <protection/>
    </xf>
    <xf numFmtId="187" fontId="8" fillId="0" borderId="0" xfId="0" applyNumberFormat="1" applyFont="1" applyBorder="1" applyAlignment="1">
      <alignment horizontal="left"/>
    </xf>
    <xf numFmtId="186" fontId="7" fillId="0" borderId="0" xfId="0" applyNumberFormat="1" applyFont="1" applyAlignment="1" applyProtection="1">
      <alignment horizontal="center"/>
      <protection/>
    </xf>
    <xf numFmtId="1" fontId="7" fillId="0" borderId="19" xfId="0" applyNumberFormat="1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</a:rPr>
              <a:t>กราฟปริมาณน้ำฝนรายปี
สถานี 07152 อ.แม่แจ่ม จ.เชียงใหม่</a:t>
            </a:r>
          </a:p>
        </c:rich>
      </c:tx>
      <c:layout>
        <c:manualLayout>
          <c:xMode val="factor"/>
          <c:yMode val="factor"/>
          <c:x val="0.00675"/>
          <c:y val="0.003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225"/>
          <c:y val="0.1245"/>
          <c:w val="0.9525"/>
          <c:h val="0.8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808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E3E3E3"/>
                  </a:solidFill>
                </c14:spPr>
              </c14:invertSolidFillFmt>
            </c:ext>
          </c:extLst>
          <c:cat>
            <c:numRef>
              <c:f>MONTHLY!$A$4:$A$75</c:f>
              <c:numCache/>
            </c:numRef>
          </c:cat>
          <c:val>
            <c:numRef>
              <c:f>MONTHLY!$N$4:$N$75</c:f>
              <c:numCache/>
            </c:numRef>
          </c:val>
        </c:ser>
        <c:axId val="48152548"/>
        <c:axId val="30719749"/>
      </c:barChart>
      <c:lineChart>
        <c:grouping val="standard"/>
        <c:varyColors val="0"/>
        <c:ser>
          <c:idx val="1"/>
          <c:order val="1"/>
          <c:tx>
            <c:v>ปริมาณน้ำฝนเฉลี่ย 967.9 มม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MONTHLY!$A$4:$A$75</c:f>
              <c:numCache/>
            </c:numRef>
          </c:cat>
          <c:val>
            <c:numRef>
              <c:f>MONTHLY!$P$4:$P$75</c:f>
              <c:numCache/>
            </c:numRef>
          </c:val>
          <c:smooth val="0"/>
        </c:ser>
        <c:axId val="48152548"/>
        <c:axId val="30719749"/>
      </c:lineChart>
      <c:dateAx>
        <c:axId val="481525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ปี พ.ศ.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0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3399"/>
                </a:solidFill>
              </a:defRPr>
            </a:pPr>
          </a:p>
        </c:txPr>
        <c:crossAx val="30719749"/>
        <c:crosses val="autoZero"/>
        <c:auto val="0"/>
        <c:baseTimeUnit val="days"/>
        <c:majorUnit val="5"/>
        <c:majorTimeUnit val="days"/>
        <c:minorUnit val="1"/>
        <c:minorTimeUnit val="days"/>
        <c:noMultiLvlLbl val="0"/>
      </c:dateAx>
      <c:valAx>
        <c:axId val="30719749"/>
        <c:scaling>
          <c:orientation val="minMax"/>
          <c:max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ปริมาณน้ำฝน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925"/>
              <c:y val="0.001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FF0000"/>
                </a:solidFill>
              </a:defRPr>
            </a:pPr>
          </a:p>
        </c:txPr>
        <c:crossAx val="48152548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63975"/>
          <c:y val="0.207"/>
          <c:w val="0.28125"/>
          <c:h val="0.0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152400</xdr:colOff>
      <xdr:row>3</xdr:row>
      <xdr:rowOff>9525</xdr:rowOff>
    </xdr:from>
    <xdr:to>
      <xdr:col>25</xdr:col>
      <xdr:colOff>66675</xdr:colOff>
      <xdr:row>30</xdr:row>
      <xdr:rowOff>66675</xdr:rowOff>
    </xdr:to>
    <xdr:graphicFrame>
      <xdr:nvGraphicFramePr>
        <xdr:cNvPr id="1" name="Chart 5"/>
        <xdr:cNvGraphicFramePr/>
      </xdr:nvGraphicFramePr>
      <xdr:xfrm>
        <a:off x="7810500" y="952500"/>
        <a:ext cx="5743575" cy="5972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95"/>
  <sheetViews>
    <sheetView showGridLines="0" tabSelected="1" zoomScalePageLayoutView="0" workbookViewId="0" topLeftCell="A67">
      <selection activeCell="V33" sqref="V33"/>
    </sheetView>
  </sheetViews>
  <sheetFormatPr defaultColWidth="9.7109375" defaultRowHeight="12.75"/>
  <cols>
    <col min="1" max="1" width="8.00390625" style="1" customWidth="1"/>
    <col min="2" max="13" width="6.7109375" style="1" customWidth="1"/>
    <col min="14" max="14" width="9.28125" style="1" customWidth="1"/>
    <col min="15" max="15" width="7.28125" style="1" customWidth="1"/>
    <col min="16" max="16384" width="9.7109375" style="1" customWidth="1"/>
  </cols>
  <sheetData>
    <row r="1" spans="1:15" ht="27.75" customHeight="1">
      <c r="A1" s="30" t="s">
        <v>16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1:15" ht="22.5" customHeight="1">
      <c r="A2" s="31" t="s">
        <v>17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</row>
    <row r="3" spans="1:15" ht="24" customHeight="1">
      <c r="A3" s="17" t="s">
        <v>0</v>
      </c>
      <c r="B3" s="18" t="s">
        <v>1</v>
      </c>
      <c r="C3" s="18" t="s">
        <v>2</v>
      </c>
      <c r="D3" s="18" t="s">
        <v>3</v>
      </c>
      <c r="E3" s="18" t="s">
        <v>4</v>
      </c>
      <c r="F3" s="18" t="s">
        <v>5</v>
      </c>
      <c r="G3" s="18" t="s">
        <v>6</v>
      </c>
      <c r="H3" s="18" t="s">
        <v>7</v>
      </c>
      <c r="I3" s="18" t="s">
        <v>8</v>
      </c>
      <c r="J3" s="18" t="s">
        <v>9</v>
      </c>
      <c r="K3" s="18" t="s">
        <v>10</v>
      </c>
      <c r="L3" s="18" t="s">
        <v>11</v>
      </c>
      <c r="M3" s="18" t="s">
        <v>12</v>
      </c>
      <c r="N3" s="18" t="s">
        <v>13</v>
      </c>
      <c r="O3" s="17" t="s">
        <v>15</v>
      </c>
    </row>
    <row r="4" spans="1:16" ht="17.25" customHeight="1">
      <c r="A4" s="2">
        <f>1952+543</f>
        <v>2495</v>
      </c>
      <c r="B4" s="3">
        <v>0</v>
      </c>
      <c r="C4" s="3">
        <v>42.8</v>
      </c>
      <c r="D4" s="3">
        <v>141.5</v>
      </c>
      <c r="E4" s="3">
        <v>112.1</v>
      </c>
      <c r="F4" s="3">
        <v>156.9</v>
      </c>
      <c r="G4" s="3">
        <v>199.2</v>
      </c>
      <c r="H4" s="3">
        <v>37.9</v>
      </c>
      <c r="I4" s="3">
        <v>2.6</v>
      </c>
      <c r="J4" s="3">
        <v>0</v>
      </c>
      <c r="K4" s="3">
        <v>40.704</v>
      </c>
      <c r="L4" s="3">
        <v>8</v>
      </c>
      <c r="M4" s="3">
        <v>0</v>
      </c>
      <c r="N4" s="3">
        <v>741.704</v>
      </c>
      <c r="O4" s="4">
        <v>96</v>
      </c>
      <c r="P4" s="19">
        <v>967.9</v>
      </c>
    </row>
    <row r="5" spans="1:16" ht="17.25" customHeight="1">
      <c r="A5" s="2">
        <v>2496</v>
      </c>
      <c r="B5" s="3">
        <v>96.1</v>
      </c>
      <c r="C5" s="3">
        <v>151</v>
      </c>
      <c r="D5" s="3">
        <v>150.2</v>
      </c>
      <c r="E5" s="3">
        <v>165.5</v>
      </c>
      <c r="F5" s="3">
        <v>263.5</v>
      </c>
      <c r="G5" s="3">
        <v>239.5</v>
      </c>
      <c r="H5" s="3">
        <v>100.9</v>
      </c>
      <c r="I5" s="3">
        <v>37.2</v>
      </c>
      <c r="J5" s="3">
        <v>3.5</v>
      </c>
      <c r="K5" s="3">
        <v>0</v>
      </c>
      <c r="L5" s="3">
        <v>0</v>
      </c>
      <c r="M5" s="3">
        <v>97.1</v>
      </c>
      <c r="N5" s="3">
        <f>SUM(B5:M5)</f>
        <v>1304.5</v>
      </c>
      <c r="O5" s="4">
        <v>101</v>
      </c>
      <c r="P5" s="19">
        <v>967.9</v>
      </c>
    </row>
    <row r="6" spans="1:16" ht="17.25" customHeight="1">
      <c r="A6" s="2">
        <v>2497</v>
      </c>
      <c r="B6" s="3">
        <v>22.7</v>
      </c>
      <c r="C6" s="3">
        <v>183</v>
      </c>
      <c r="D6" s="3">
        <v>38.7</v>
      </c>
      <c r="E6" s="3">
        <v>55</v>
      </c>
      <c r="F6" s="3">
        <v>184.7</v>
      </c>
      <c r="G6" s="3">
        <v>113</v>
      </c>
      <c r="H6" s="3">
        <v>90.6</v>
      </c>
      <c r="I6" s="3">
        <v>0</v>
      </c>
      <c r="J6" s="3">
        <v>0</v>
      </c>
      <c r="K6" s="3">
        <v>0</v>
      </c>
      <c r="L6" s="3">
        <v>6.5</v>
      </c>
      <c r="M6" s="3">
        <v>42.5</v>
      </c>
      <c r="N6" s="3">
        <f>SUM(B6:M6)</f>
        <v>736.6999999999999</v>
      </c>
      <c r="O6" s="4">
        <v>68</v>
      </c>
      <c r="P6" s="19">
        <v>967.9</v>
      </c>
    </row>
    <row r="7" spans="1:16" ht="17.25" customHeight="1">
      <c r="A7" s="2">
        <v>2498</v>
      </c>
      <c r="B7" s="3">
        <v>82.1</v>
      </c>
      <c r="C7" s="3">
        <v>115</v>
      </c>
      <c r="D7" s="3">
        <v>215.2</v>
      </c>
      <c r="E7" s="3">
        <v>68.8</v>
      </c>
      <c r="F7" s="3">
        <v>233.7</v>
      </c>
      <c r="G7" s="3">
        <v>190.2</v>
      </c>
      <c r="H7" s="3">
        <v>59.3</v>
      </c>
      <c r="I7" s="3">
        <v>0.4</v>
      </c>
      <c r="J7" s="3">
        <v>0</v>
      </c>
      <c r="K7" s="3">
        <v>0</v>
      </c>
      <c r="L7" s="3">
        <v>6.1</v>
      </c>
      <c r="M7" s="3">
        <v>0</v>
      </c>
      <c r="N7" s="3">
        <v>970.8</v>
      </c>
      <c r="O7" s="4">
        <v>101</v>
      </c>
      <c r="P7" s="19">
        <v>967.9</v>
      </c>
    </row>
    <row r="8" spans="1:16" ht="17.25" customHeight="1">
      <c r="A8" s="2">
        <v>2499</v>
      </c>
      <c r="B8" s="3">
        <v>94.7</v>
      </c>
      <c r="C8" s="3">
        <v>101.5</v>
      </c>
      <c r="D8" s="3">
        <v>218.8</v>
      </c>
      <c r="E8" s="3">
        <v>106.1</v>
      </c>
      <c r="F8" s="3">
        <v>214.7</v>
      </c>
      <c r="G8" s="3">
        <v>320.1</v>
      </c>
      <c r="H8" s="3">
        <v>49.9</v>
      </c>
      <c r="I8" s="3">
        <v>0</v>
      </c>
      <c r="J8" s="3">
        <v>4.7</v>
      </c>
      <c r="K8" s="3">
        <v>0</v>
      </c>
      <c r="L8" s="3">
        <v>3.5</v>
      </c>
      <c r="M8" s="3">
        <v>0</v>
      </c>
      <c r="N8" s="3">
        <v>1114</v>
      </c>
      <c r="O8" s="4">
        <v>99</v>
      </c>
      <c r="P8" s="19">
        <v>967.9</v>
      </c>
    </row>
    <row r="9" spans="1:16" ht="17.25" customHeight="1">
      <c r="A9" s="2">
        <v>2500</v>
      </c>
      <c r="B9" s="3">
        <v>59.2</v>
      </c>
      <c r="C9" s="3">
        <v>21.5</v>
      </c>
      <c r="D9" s="3">
        <v>147.2</v>
      </c>
      <c r="E9" s="3">
        <v>115</v>
      </c>
      <c r="F9" s="3">
        <v>206.1</v>
      </c>
      <c r="G9" s="3">
        <v>256.4</v>
      </c>
      <c r="H9" s="3">
        <v>73.3</v>
      </c>
      <c r="I9" s="3">
        <v>32.8</v>
      </c>
      <c r="J9" s="3">
        <v>0</v>
      </c>
      <c r="K9" s="3">
        <v>2</v>
      </c>
      <c r="L9" s="3">
        <v>3.5</v>
      </c>
      <c r="M9" s="3">
        <v>0</v>
      </c>
      <c r="N9" s="3">
        <v>917</v>
      </c>
      <c r="O9" s="4">
        <v>98</v>
      </c>
      <c r="P9" s="19">
        <v>967.9</v>
      </c>
    </row>
    <row r="10" spans="1:16" ht="17.25" customHeight="1">
      <c r="A10" s="2">
        <v>2501</v>
      </c>
      <c r="B10" s="3">
        <v>50.2</v>
      </c>
      <c r="C10" s="3">
        <v>19.4</v>
      </c>
      <c r="D10" s="3">
        <v>98.9</v>
      </c>
      <c r="E10" s="3">
        <v>41.8</v>
      </c>
      <c r="F10" s="3">
        <v>40.4</v>
      </c>
      <c r="G10" s="3" t="s">
        <v>20</v>
      </c>
      <c r="H10" s="3" t="s">
        <v>20</v>
      </c>
      <c r="I10" s="3" t="s">
        <v>20</v>
      </c>
      <c r="J10" s="3" t="s">
        <v>20</v>
      </c>
      <c r="K10" s="3" t="s">
        <v>20</v>
      </c>
      <c r="L10" s="3" t="s">
        <v>20</v>
      </c>
      <c r="M10" s="3" t="s">
        <v>20</v>
      </c>
      <c r="N10" s="3" t="s">
        <v>20</v>
      </c>
      <c r="O10" s="4" t="s">
        <v>20</v>
      </c>
      <c r="P10" s="19">
        <v>967.9</v>
      </c>
    </row>
    <row r="11" spans="1:16" ht="17.25" customHeight="1">
      <c r="A11" s="2">
        <v>2502</v>
      </c>
      <c r="B11" s="3" t="s">
        <v>20</v>
      </c>
      <c r="C11" s="3" t="s">
        <v>20</v>
      </c>
      <c r="D11" s="3">
        <v>305.2</v>
      </c>
      <c r="E11" s="3">
        <v>174.3</v>
      </c>
      <c r="F11" s="3">
        <v>96.5</v>
      </c>
      <c r="G11" s="3">
        <v>142.6</v>
      </c>
      <c r="H11" s="3" t="s">
        <v>20</v>
      </c>
      <c r="I11" s="3">
        <v>0</v>
      </c>
      <c r="J11" s="3">
        <v>0</v>
      </c>
      <c r="K11" s="3">
        <v>42.2</v>
      </c>
      <c r="L11" s="3">
        <v>0</v>
      </c>
      <c r="M11" s="3">
        <v>0</v>
      </c>
      <c r="N11" s="3">
        <v>760.8</v>
      </c>
      <c r="O11" s="4">
        <v>83</v>
      </c>
      <c r="P11" s="19">
        <v>967.9</v>
      </c>
    </row>
    <row r="12" spans="1:16" ht="17.25" customHeight="1">
      <c r="A12" s="2">
        <v>2503</v>
      </c>
      <c r="B12" s="3">
        <v>0</v>
      </c>
      <c r="C12" s="3">
        <v>29.6</v>
      </c>
      <c r="D12" s="3">
        <v>156</v>
      </c>
      <c r="E12" s="3">
        <v>185.5</v>
      </c>
      <c r="F12" s="3">
        <v>833</v>
      </c>
      <c r="G12" s="3">
        <v>701.5</v>
      </c>
      <c r="H12" s="3">
        <v>529.6</v>
      </c>
      <c r="I12" s="3">
        <v>1.7</v>
      </c>
      <c r="J12" s="3">
        <v>7.7</v>
      </c>
      <c r="K12" s="3">
        <v>0</v>
      </c>
      <c r="L12" s="3">
        <v>0</v>
      </c>
      <c r="M12" s="3">
        <v>0</v>
      </c>
      <c r="N12" s="3">
        <v>2444.6</v>
      </c>
      <c r="O12" s="4">
        <v>90</v>
      </c>
      <c r="P12" s="19">
        <v>967.9</v>
      </c>
    </row>
    <row r="13" spans="1:16" ht="17.25" customHeight="1">
      <c r="A13" s="2">
        <v>2504</v>
      </c>
      <c r="B13" s="3">
        <v>192.7</v>
      </c>
      <c r="C13" s="3">
        <v>122.4</v>
      </c>
      <c r="D13" s="3">
        <v>192</v>
      </c>
      <c r="E13" s="3">
        <v>676.4</v>
      </c>
      <c r="F13" s="3">
        <v>324.7</v>
      </c>
      <c r="G13" s="3">
        <v>330.7</v>
      </c>
      <c r="H13" s="3">
        <v>73.7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1912.6</v>
      </c>
      <c r="O13" s="4">
        <v>125</v>
      </c>
      <c r="P13" s="19">
        <v>967.9</v>
      </c>
    </row>
    <row r="14" spans="1:16" ht="17.25" customHeight="1">
      <c r="A14" s="2">
        <v>2505</v>
      </c>
      <c r="B14" s="3">
        <v>0</v>
      </c>
      <c r="C14" s="3">
        <v>322</v>
      </c>
      <c r="D14" s="3">
        <v>257.6</v>
      </c>
      <c r="E14" s="3">
        <v>277.1</v>
      </c>
      <c r="F14" s="3">
        <v>357.5</v>
      </c>
      <c r="G14" s="3">
        <v>349.3</v>
      </c>
      <c r="H14" s="3">
        <v>82.4</v>
      </c>
      <c r="I14" s="3">
        <v>0</v>
      </c>
      <c r="J14" s="3">
        <v>10.4</v>
      </c>
      <c r="K14" s="3">
        <v>0</v>
      </c>
      <c r="L14" s="3">
        <v>0</v>
      </c>
      <c r="M14" s="3">
        <v>0</v>
      </c>
      <c r="N14" s="3">
        <f>SUM(B14:M14)</f>
        <v>1656.3000000000002</v>
      </c>
      <c r="O14" s="4">
        <v>122</v>
      </c>
      <c r="P14" s="19">
        <v>967.9</v>
      </c>
    </row>
    <row r="15" spans="1:16" ht="17.25" customHeight="1">
      <c r="A15" s="2">
        <v>2506</v>
      </c>
      <c r="B15" s="3">
        <v>7.2</v>
      </c>
      <c r="C15" s="3">
        <v>37.5</v>
      </c>
      <c r="D15" s="3" t="s">
        <v>20</v>
      </c>
      <c r="E15" s="3" t="s">
        <v>20</v>
      </c>
      <c r="F15" s="3" t="s">
        <v>20</v>
      </c>
      <c r="G15" s="3" t="s">
        <v>20</v>
      </c>
      <c r="H15" s="3" t="s">
        <v>20</v>
      </c>
      <c r="I15" s="3" t="s">
        <v>20</v>
      </c>
      <c r="J15" s="3" t="s">
        <v>20</v>
      </c>
      <c r="K15" s="3" t="s">
        <v>20</v>
      </c>
      <c r="L15" s="3" t="s">
        <v>20</v>
      </c>
      <c r="M15" s="3" t="s">
        <v>20</v>
      </c>
      <c r="N15" s="3" t="s">
        <v>20</v>
      </c>
      <c r="O15" s="4" t="s">
        <v>20</v>
      </c>
      <c r="P15" s="19">
        <v>967.9</v>
      </c>
    </row>
    <row r="16" spans="1:16" ht="17.25" customHeight="1">
      <c r="A16" s="2">
        <v>2507</v>
      </c>
      <c r="B16" s="3">
        <v>0</v>
      </c>
      <c r="C16" s="3">
        <v>194.8</v>
      </c>
      <c r="D16" s="3">
        <v>66.9</v>
      </c>
      <c r="E16" s="3">
        <v>38.7</v>
      </c>
      <c r="F16" s="3">
        <v>63</v>
      </c>
      <c r="G16" s="3">
        <v>143</v>
      </c>
      <c r="H16" s="3">
        <v>8.3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514.7</v>
      </c>
      <c r="O16" s="4">
        <v>77</v>
      </c>
      <c r="P16" s="19">
        <v>967.9</v>
      </c>
    </row>
    <row r="17" spans="1:16" ht="17.25" customHeight="1">
      <c r="A17" s="2">
        <v>2508</v>
      </c>
      <c r="B17" s="3">
        <v>41</v>
      </c>
      <c r="C17" s="3">
        <v>165.3</v>
      </c>
      <c r="D17" s="3">
        <v>120.5</v>
      </c>
      <c r="E17" s="3">
        <v>87.2</v>
      </c>
      <c r="F17" s="3">
        <v>227.5</v>
      </c>
      <c r="G17" s="3">
        <v>221.4</v>
      </c>
      <c r="H17" s="3">
        <v>211.6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f>SUM(B17:M17)</f>
        <v>1074.5</v>
      </c>
      <c r="O17" s="4">
        <v>112</v>
      </c>
      <c r="P17" s="19">
        <v>967.9</v>
      </c>
    </row>
    <row r="18" spans="1:16" ht="17.25" customHeight="1">
      <c r="A18" s="2">
        <v>2509</v>
      </c>
      <c r="B18" s="3" t="s">
        <v>20</v>
      </c>
      <c r="C18" s="3">
        <v>217</v>
      </c>
      <c r="D18" s="3">
        <v>83</v>
      </c>
      <c r="E18" s="3">
        <v>218.9</v>
      </c>
      <c r="F18" s="3">
        <v>143.8</v>
      </c>
      <c r="G18" s="3" t="s">
        <v>20</v>
      </c>
      <c r="H18" s="3" t="s">
        <v>20</v>
      </c>
      <c r="I18" s="3" t="s">
        <v>20</v>
      </c>
      <c r="J18" s="3" t="s">
        <v>20</v>
      </c>
      <c r="K18" s="3" t="s">
        <v>20</v>
      </c>
      <c r="L18" s="3" t="s">
        <v>20</v>
      </c>
      <c r="M18" s="3" t="s">
        <v>20</v>
      </c>
      <c r="N18" s="3">
        <v>662.7</v>
      </c>
      <c r="O18" s="4">
        <v>75</v>
      </c>
      <c r="P18" s="19">
        <v>967.9</v>
      </c>
    </row>
    <row r="19" spans="1:16" ht="17.25" customHeight="1">
      <c r="A19" s="2">
        <v>2510</v>
      </c>
      <c r="B19" s="3">
        <v>68.7</v>
      </c>
      <c r="C19" s="3">
        <v>76.9</v>
      </c>
      <c r="D19" s="3">
        <v>5.3</v>
      </c>
      <c r="E19" s="3">
        <v>127.9</v>
      </c>
      <c r="F19" s="3">
        <v>87.2</v>
      </c>
      <c r="G19" s="3">
        <v>549.3</v>
      </c>
      <c r="H19" s="3">
        <v>105.4</v>
      </c>
      <c r="I19" s="3">
        <v>15</v>
      </c>
      <c r="J19" s="3">
        <v>0</v>
      </c>
      <c r="K19" s="3">
        <v>15.5</v>
      </c>
      <c r="L19" s="3">
        <v>0</v>
      </c>
      <c r="M19" s="3">
        <v>6.2</v>
      </c>
      <c r="N19" s="3">
        <f>SUM(B19:M19)</f>
        <v>1057.3999999999999</v>
      </c>
      <c r="O19" s="4">
        <v>73</v>
      </c>
      <c r="P19" s="19">
        <v>967.9</v>
      </c>
    </row>
    <row r="20" spans="1:16" ht="17.25" customHeight="1">
      <c r="A20" s="2">
        <v>2511</v>
      </c>
      <c r="B20" s="3">
        <v>64</v>
      </c>
      <c r="C20" s="3" t="s">
        <v>20</v>
      </c>
      <c r="D20" s="3" t="s">
        <v>20</v>
      </c>
      <c r="E20" s="3">
        <v>63.3</v>
      </c>
      <c r="F20" s="3">
        <v>143.9</v>
      </c>
      <c r="G20" s="3">
        <v>73.3</v>
      </c>
      <c r="H20" s="3">
        <v>231.5</v>
      </c>
      <c r="I20" s="3">
        <v>13.3</v>
      </c>
      <c r="J20" s="3">
        <v>0</v>
      </c>
      <c r="K20" s="3">
        <v>0</v>
      </c>
      <c r="L20" s="3">
        <v>0</v>
      </c>
      <c r="M20" s="3">
        <v>0</v>
      </c>
      <c r="N20" s="3" t="s">
        <v>20</v>
      </c>
      <c r="O20" s="4" t="s">
        <v>20</v>
      </c>
      <c r="P20" s="19">
        <v>967.9</v>
      </c>
    </row>
    <row r="21" spans="1:16" ht="17.25" customHeight="1">
      <c r="A21" s="2">
        <v>2512</v>
      </c>
      <c r="B21" s="3">
        <v>11.4</v>
      </c>
      <c r="C21" s="3">
        <v>165.9</v>
      </c>
      <c r="D21" s="3">
        <v>97.7</v>
      </c>
      <c r="E21" s="3">
        <v>131.8</v>
      </c>
      <c r="F21" s="3">
        <v>291.1</v>
      </c>
      <c r="G21" s="3">
        <v>216.7</v>
      </c>
      <c r="H21" s="3">
        <v>30</v>
      </c>
      <c r="I21" s="3">
        <v>4.7</v>
      </c>
      <c r="J21" s="3">
        <v>0</v>
      </c>
      <c r="K21" s="3">
        <v>0</v>
      </c>
      <c r="L21" s="3">
        <v>0</v>
      </c>
      <c r="M21" s="3">
        <v>50.4</v>
      </c>
      <c r="N21" s="3">
        <f>SUM(B21:M21)</f>
        <v>999.7000000000002</v>
      </c>
      <c r="O21" s="4">
        <v>76</v>
      </c>
      <c r="P21" s="19">
        <v>967.9</v>
      </c>
    </row>
    <row r="22" spans="1:16" ht="17.25" customHeight="1">
      <c r="A22" s="2">
        <v>2513</v>
      </c>
      <c r="B22" s="3">
        <v>68.9</v>
      </c>
      <c r="C22" s="3">
        <v>247.6</v>
      </c>
      <c r="D22" s="3">
        <v>87.2</v>
      </c>
      <c r="E22" s="3">
        <v>89.6</v>
      </c>
      <c r="F22" s="3">
        <v>278.6</v>
      </c>
      <c r="G22" s="3">
        <v>206.9</v>
      </c>
      <c r="H22" s="3">
        <v>52.8</v>
      </c>
      <c r="I22" s="3">
        <v>14</v>
      </c>
      <c r="J22" s="3">
        <v>19.4</v>
      </c>
      <c r="K22" s="3">
        <v>0</v>
      </c>
      <c r="L22" s="3">
        <v>0</v>
      </c>
      <c r="M22" s="3">
        <v>18.2</v>
      </c>
      <c r="N22" s="3">
        <v>1083.2</v>
      </c>
      <c r="O22" s="4">
        <v>99</v>
      </c>
      <c r="P22" s="19">
        <v>967.9</v>
      </c>
    </row>
    <row r="23" spans="1:16" ht="17.25" customHeight="1">
      <c r="A23" s="2">
        <v>2514</v>
      </c>
      <c r="B23" s="3">
        <v>20.4</v>
      </c>
      <c r="C23" s="3">
        <v>188.6</v>
      </c>
      <c r="D23" s="3">
        <v>121.1</v>
      </c>
      <c r="E23" s="3">
        <v>207.6</v>
      </c>
      <c r="F23" s="3">
        <v>174.4</v>
      </c>
      <c r="G23" s="3">
        <v>121.5</v>
      </c>
      <c r="H23" s="3">
        <v>28.4</v>
      </c>
      <c r="I23" s="3">
        <v>17</v>
      </c>
      <c r="J23" s="3">
        <v>8.8</v>
      </c>
      <c r="K23" s="3">
        <v>0</v>
      </c>
      <c r="L23" s="3">
        <v>0</v>
      </c>
      <c r="M23" s="3">
        <v>0</v>
      </c>
      <c r="N23" s="3">
        <v>887.8</v>
      </c>
      <c r="O23" s="4">
        <v>92</v>
      </c>
      <c r="P23" s="19">
        <v>967.9</v>
      </c>
    </row>
    <row r="24" spans="1:16" ht="17.25" customHeight="1">
      <c r="A24" s="2">
        <v>2515</v>
      </c>
      <c r="B24" s="3">
        <v>34.1</v>
      </c>
      <c r="C24" s="3">
        <v>67.2</v>
      </c>
      <c r="D24" s="3">
        <v>147</v>
      </c>
      <c r="E24" s="3">
        <v>86.4</v>
      </c>
      <c r="F24" s="3">
        <v>182.4</v>
      </c>
      <c r="G24" s="3">
        <v>104.3</v>
      </c>
      <c r="H24" s="3">
        <v>79.3</v>
      </c>
      <c r="I24" s="3">
        <v>45.4</v>
      </c>
      <c r="J24" s="3">
        <v>6.8</v>
      </c>
      <c r="K24" s="3">
        <v>0</v>
      </c>
      <c r="L24" s="3">
        <v>0</v>
      </c>
      <c r="M24" s="3">
        <v>51.1</v>
      </c>
      <c r="N24" s="3">
        <v>804</v>
      </c>
      <c r="O24" s="4">
        <v>119</v>
      </c>
      <c r="P24" s="19">
        <v>967.9</v>
      </c>
    </row>
    <row r="25" spans="1:16" ht="17.25" customHeight="1">
      <c r="A25" s="2">
        <v>2516</v>
      </c>
      <c r="B25" s="3">
        <v>0</v>
      </c>
      <c r="C25" s="3">
        <v>172.8</v>
      </c>
      <c r="D25" s="3">
        <v>106.7</v>
      </c>
      <c r="E25" s="3">
        <v>144.1</v>
      </c>
      <c r="F25" s="3">
        <v>260</v>
      </c>
      <c r="G25" s="3">
        <v>333.8</v>
      </c>
      <c r="H25" s="3">
        <v>30.1</v>
      </c>
      <c r="I25" s="3">
        <v>2.1</v>
      </c>
      <c r="J25" s="3">
        <v>0</v>
      </c>
      <c r="K25" s="3">
        <v>0</v>
      </c>
      <c r="L25" s="3">
        <v>0</v>
      </c>
      <c r="M25" s="3">
        <v>0</v>
      </c>
      <c r="N25" s="3">
        <v>1049.6</v>
      </c>
      <c r="O25" s="4">
        <v>83</v>
      </c>
      <c r="P25" s="19">
        <v>967.9</v>
      </c>
    </row>
    <row r="26" spans="1:16" ht="17.25" customHeight="1">
      <c r="A26" s="2">
        <v>2517</v>
      </c>
      <c r="B26" s="3">
        <v>62.7</v>
      </c>
      <c r="C26" s="3">
        <v>179.5</v>
      </c>
      <c r="D26" s="3">
        <v>72.3</v>
      </c>
      <c r="E26" s="3">
        <v>134.9</v>
      </c>
      <c r="F26" s="3">
        <v>81.4</v>
      </c>
      <c r="G26" s="3">
        <v>185.3</v>
      </c>
      <c r="H26" s="3">
        <v>61.8</v>
      </c>
      <c r="I26" s="3">
        <v>36.1</v>
      </c>
      <c r="J26" s="3">
        <v>0</v>
      </c>
      <c r="K26" s="3">
        <v>55.3</v>
      </c>
      <c r="L26" s="3">
        <v>0</v>
      </c>
      <c r="M26" s="3">
        <v>0</v>
      </c>
      <c r="N26" s="3">
        <v>869.3</v>
      </c>
      <c r="O26" s="4">
        <v>127</v>
      </c>
      <c r="P26" s="19">
        <v>967.9</v>
      </c>
    </row>
    <row r="27" spans="1:16" ht="17.25" customHeight="1">
      <c r="A27" s="2">
        <v>2518</v>
      </c>
      <c r="B27" s="3">
        <v>0</v>
      </c>
      <c r="C27" s="3">
        <v>152.4</v>
      </c>
      <c r="D27" s="3">
        <v>98.5</v>
      </c>
      <c r="E27" s="3">
        <v>211.7</v>
      </c>
      <c r="F27" s="3">
        <v>175.6</v>
      </c>
      <c r="G27" s="3">
        <v>153.1</v>
      </c>
      <c r="H27" s="3">
        <v>37.2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828.5</v>
      </c>
      <c r="O27" s="4">
        <v>82</v>
      </c>
      <c r="P27" s="19">
        <v>967.9</v>
      </c>
    </row>
    <row r="28" spans="1:16" ht="17.25" customHeight="1">
      <c r="A28" s="2">
        <v>2519</v>
      </c>
      <c r="B28" s="3">
        <v>0</v>
      </c>
      <c r="C28" s="3">
        <v>46.3</v>
      </c>
      <c r="D28" s="3">
        <v>144.3</v>
      </c>
      <c r="E28" s="3">
        <v>96.7</v>
      </c>
      <c r="F28" s="3">
        <v>133.7</v>
      </c>
      <c r="G28" s="3">
        <v>141.7</v>
      </c>
      <c r="H28" s="3" t="s">
        <v>20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562.7</v>
      </c>
      <c r="O28" s="4">
        <v>78</v>
      </c>
      <c r="P28" s="19">
        <v>967.9</v>
      </c>
    </row>
    <row r="29" spans="1:16" ht="17.25" customHeight="1">
      <c r="A29" s="2">
        <v>2520</v>
      </c>
      <c r="B29" s="3">
        <v>64.2</v>
      </c>
      <c r="C29" s="3">
        <v>115.2</v>
      </c>
      <c r="D29" s="3">
        <v>298.6</v>
      </c>
      <c r="E29" s="3">
        <v>92.9</v>
      </c>
      <c r="F29" s="3">
        <v>212.7</v>
      </c>
      <c r="G29" s="3">
        <v>196</v>
      </c>
      <c r="H29" s="3">
        <v>93.2</v>
      </c>
      <c r="I29" s="3">
        <v>3.1</v>
      </c>
      <c r="J29" s="3">
        <v>55.7</v>
      </c>
      <c r="K29" s="3">
        <v>25.7</v>
      </c>
      <c r="L29" s="3">
        <v>8.1</v>
      </c>
      <c r="M29" s="3">
        <v>0</v>
      </c>
      <c r="N29" s="3">
        <v>1165.4</v>
      </c>
      <c r="O29" s="4">
        <v>103</v>
      </c>
      <c r="P29" s="19">
        <v>967.9</v>
      </c>
    </row>
    <row r="30" spans="1:16" ht="17.25" customHeight="1">
      <c r="A30" s="2">
        <v>2521</v>
      </c>
      <c r="B30" s="3">
        <v>17.2</v>
      </c>
      <c r="C30" s="3">
        <v>117</v>
      </c>
      <c r="D30" s="3">
        <v>172.9</v>
      </c>
      <c r="E30" s="3">
        <v>449.9</v>
      </c>
      <c r="F30" s="3">
        <v>160.4</v>
      </c>
      <c r="G30" s="3">
        <v>149.8</v>
      </c>
      <c r="H30" s="3">
        <v>68.3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1135.5</v>
      </c>
      <c r="O30" s="4">
        <v>106</v>
      </c>
      <c r="P30" s="19">
        <v>967.9</v>
      </c>
    </row>
    <row r="31" spans="1:16" ht="17.25" customHeight="1">
      <c r="A31" s="2">
        <v>2522</v>
      </c>
      <c r="B31" s="3">
        <v>82.7</v>
      </c>
      <c r="C31" s="3">
        <v>184.4</v>
      </c>
      <c r="D31" s="3">
        <v>294.9</v>
      </c>
      <c r="E31" s="3">
        <v>82.4</v>
      </c>
      <c r="F31" s="3">
        <v>137.6</v>
      </c>
      <c r="G31" s="3">
        <v>126.5</v>
      </c>
      <c r="H31" s="3">
        <v>50.8</v>
      </c>
      <c r="I31" s="3">
        <v>0</v>
      </c>
      <c r="J31" s="3">
        <v>0</v>
      </c>
      <c r="K31" s="3">
        <v>0</v>
      </c>
      <c r="L31" s="3">
        <v>0</v>
      </c>
      <c r="M31" s="3">
        <v>71.6</v>
      </c>
      <c r="N31" s="3">
        <v>1030.9</v>
      </c>
      <c r="O31" s="4">
        <v>102</v>
      </c>
      <c r="P31" s="19">
        <v>967.9</v>
      </c>
    </row>
    <row r="32" spans="1:16" ht="17.25" customHeight="1">
      <c r="A32" s="2">
        <v>2523</v>
      </c>
      <c r="B32" s="3">
        <v>17.5</v>
      </c>
      <c r="C32" s="3">
        <v>248.2</v>
      </c>
      <c r="D32" s="3">
        <v>120.9</v>
      </c>
      <c r="E32" s="3">
        <v>99.1</v>
      </c>
      <c r="F32" s="3">
        <v>114.6</v>
      </c>
      <c r="G32" s="3">
        <v>175.6</v>
      </c>
      <c r="H32" s="3">
        <v>76.8</v>
      </c>
      <c r="I32" s="3">
        <v>29.2</v>
      </c>
      <c r="J32" s="3">
        <v>0</v>
      </c>
      <c r="K32" s="3">
        <v>0</v>
      </c>
      <c r="L32" s="3">
        <v>0</v>
      </c>
      <c r="M32" s="3">
        <v>31.5</v>
      </c>
      <c r="N32" s="3">
        <v>913.4</v>
      </c>
      <c r="O32" s="4">
        <v>109</v>
      </c>
      <c r="P32" s="19">
        <v>967.9</v>
      </c>
    </row>
    <row r="33" spans="1:16" ht="17.25" customHeight="1">
      <c r="A33" s="2">
        <v>2524</v>
      </c>
      <c r="B33" s="3">
        <v>56</v>
      </c>
      <c r="C33" s="3">
        <v>104.9</v>
      </c>
      <c r="D33" s="3">
        <v>141</v>
      </c>
      <c r="E33" s="3">
        <v>123</v>
      </c>
      <c r="F33" s="3">
        <v>140.8</v>
      </c>
      <c r="G33" s="3">
        <v>40</v>
      </c>
      <c r="H33" s="3">
        <v>57.6</v>
      </c>
      <c r="I33" s="3">
        <v>34.2</v>
      </c>
      <c r="J33" s="3">
        <v>0</v>
      </c>
      <c r="K33" s="3">
        <v>0</v>
      </c>
      <c r="L33" s="3">
        <v>0</v>
      </c>
      <c r="M33" s="3">
        <v>9.7</v>
      </c>
      <c r="N33" s="3">
        <v>707.2</v>
      </c>
      <c r="O33" s="4">
        <v>126</v>
      </c>
      <c r="P33" s="19">
        <v>967.9</v>
      </c>
    </row>
    <row r="34" spans="1:16" ht="17.25" customHeight="1">
      <c r="A34" s="2">
        <v>2525</v>
      </c>
      <c r="B34" s="3">
        <v>98.6</v>
      </c>
      <c r="C34" s="3">
        <v>142.2</v>
      </c>
      <c r="D34" s="3">
        <v>224.5</v>
      </c>
      <c r="E34" s="3">
        <v>76.9</v>
      </c>
      <c r="F34" s="3">
        <v>187.3</v>
      </c>
      <c r="G34" s="3">
        <v>281.6</v>
      </c>
      <c r="H34" s="3">
        <v>76</v>
      </c>
      <c r="I34" s="3">
        <v>0</v>
      </c>
      <c r="J34" s="3">
        <v>0</v>
      </c>
      <c r="K34" s="3">
        <v>0</v>
      </c>
      <c r="L34" s="3">
        <v>7.4</v>
      </c>
      <c r="M34" s="3">
        <v>0</v>
      </c>
      <c r="N34" s="3">
        <v>1094.5</v>
      </c>
      <c r="O34" s="4">
        <v>102</v>
      </c>
      <c r="P34" s="19">
        <v>967.9</v>
      </c>
    </row>
    <row r="35" spans="1:16" ht="17.25" customHeight="1">
      <c r="A35" s="2">
        <v>2526</v>
      </c>
      <c r="B35" s="3">
        <v>16.1</v>
      </c>
      <c r="C35" s="3">
        <v>89.3</v>
      </c>
      <c r="D35" s="3">
        <v>125.1</v>
      </c>
      <c r="E35" s="3">
        <v>106.8</v>
      </c>
      <c r="F35" s="3">
        <v>164.2</v>
      </c>
      <c r="G35" s="3">
        <v>142.4</v>
      </c>
      <c r="H35" s="3">
        <v>156.9</v>
      </c>
      <c r="I35" s="3">
        <v>50.8</v>
      </c>
      <c r="J35" s="3">
        <v>10.4</v>
      </c>
      <c r="K35" s="3">
        <v>0</v>
      </c>
      <c r="L35" s="3">
        <v>6.4</v>
      </c>
      <c r="M35" s="3">
        <v>0</v>
      </c>
      <c r="N35" s="3">
        <v>868.4</v>
      </c>
      <c r="O35" s="4">
        <v>104</v>
      </c>
      <c r="P35" s="19">
        <v>967.9</v>
      </c>
    </row>
    <row r="36" spans="1:16" ht="17.25" customHeight="1">
      <c r="A36" s="2">
        <v>2527</v>
      </c>
      <c r="B36" s="3">
        <v>66.2</v>
      </c>
      <c r="C36" s="3">
        <v>92.2</v>
      </c>
      <c r="D36" s="3">
        <v>128.7</v>
      </c>
      <c r="E36" s="3">
        <v>127.3</v>
      </c>
      <c r="F36" s="3">
        <v>113.6</v>
      </c>
      <c r="G36" s="3">
        <v>131.8</v>
      </c>
      <c r="H36" s="3">
        <v>82.8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742.6</v>
      </c>
      <c r="O36" s="4">
        <v>117</v>
      </c>
      <c r="P36" s="19">
        <v>967.9</v>
      </c>
    </row>
    <row r="37" spans="1:16" ht="17.25" customHeight="1">
      <c r="A37" s="2">
        <v>2528</v>
      </c>
      <c r="B37" s="3">
        <v>113</v>
      </c>
      <c r="C37" s="3">
        <v>149.5</v>
      </c>
      <c r="D37" s="3">
        <v>162.8</v>
      </c>
      <c r="E37" s="3">
        <v>203.7</v>
      </c>
      <c r="F37" s="3">
        <v>132.2</v>
      </c>
      <c r="G37" s="3">
        <v>267.3</v>
      </c>
      <c r="H37" s="3">
        <v>71.1</v>
      </c>
      <c r="I37" s="3">
        <v>81.2</v>
      </c>
      <c r="J37" s="3">
        <v>0</v>
      </c>
      <c r="K37" s="3">
        <v>0</v>
      </c>
      <c r="L37" s="3">
        <v>0</v>
      </c>
      <c r="M37" s="3">
        <v>0</v>
      </c>
      <c r="N37" s="3">
        <v>1180.8</v>
      </c>
      <c r="O37" s="4">
        <v>119</v>
      </c>
      <c r="P37" s="19">
        <v>967.9</v>
      </c>
    </row>
    <row r="38" spans="1:16" ht="17.25" customHeight="1">
      <c r="A38" s="2">
        <v>2529</v>
      </c>
      <c r="B38" s="3">
        <v>21.5</v>
      </c>
      <c r="C38" s="3">
        <v>91</v>
      </c>
      <c r="D38" s="3">
        <v>84.2</v>
      </c>
      <c r="E38" s="3">
        <v>202.2</v>
      </c>
      <c r="F38" s="3">
        <v>81</v>
      </c>
      <c r="G38" s="3">
        <v>75.6</v>
      </c>
      <c r="H38" s="3">
        <v>136.3</v>
      </c>
      <c r="I38" s="3">
        <v>9.1</v>
      </c>
      <c r="J38" s="3">
        <v>7.2</v>
      </c>
      <c r="K38" s="3">
        <v>0</v>
      </c>
      <c r="L38" s="3">
        <v>0.5</v>
      </c>
      <c r="M38" s="3">
        <v>14.5</v>
      </c>
      <c r="N38" s="3">
        <v>723.1</v>
      </c>
      <c r="O38" s="4">
        <v>79</v>
      </c>
      <c r="P38" s="19">
        <v>967.9</v>
      </c>
    </row>
    <row r="39" spans="1:16" ht="17.25" customHeight="1">
      <c r="A39" s="5">
        <v>2530</v>
      </c>
      <c r="B39" s="6">
        <v>56</v>
      </c>
      <c r="C39" s="6">
        <v>35.8</v>
      </c>
      <c r="D39" s="6">
        <v>218.6</v>
      </c>
      <c r="E39" s="6">
        <v>84.1</v>
      </c>
      <c r="F39" s="6">
        <v>244</v>
      </c>
      <c r="G39" s="6">
        <v>226.1</v>
      </c>
      <c r="H39" s="6">
        <v>29.1</v>
      </c>
      <c r="I39" s="6">
        <v>96</v>
      </c>
      <c r="J39" s="6">
        <v>0</v>
      </c>
      <c r="K39" s="6">
        <v>0</v>
      </c>
      <c r="L39" s="6">
        <v>0</v>
      </c>
      <c r="M39" s="6">
        <v>0</v>
      </c>
      <c r="N39" s="6">
        <v>989.7</v>
      </c>
      <c r="O39" s="7">
        <v>97</v>
      </c>
      <c r="P39" s="19">
        <v>967.9</v>
      </c>
    </row>
    <row r="40" spans="1:16" s="8" customFormat="1" ht="17.25" customHeight="1">
      <c r="A40" s="2">
        <v>2531</v>
      </c>
      <c r="B40" s="3">
        <v>93.6</v>
      </c>
      <c r="C40" s="3">
        <v>118.2</v>
      </c>
      <c r="D40" s="3">
        <v>155.8</v>
      </c>
      <c r="E40" s="3">
        <v>152.2</v>
      </c>
      <c r="F40" s="3">
        <v>124.3</v>
      </c>
      <c r="G40" s="3">
        <v>57.1</v>
      </c>
      <c r="H40" s="3">
        <v>177.8</v>
      </c>
      <c r="I40" s="3">
        <v>73.4</v>
      </c>
      <c r="J40" s="3">
        <v>0</v>
      </c>
      <c r="K40" s="3">
        <v>0</v>
      </c>
      <c r="L40" s="3">
        <v>0</v>
      </c>
      <c r="M40" s="3">
        <v>0</v>
      </c>
      <c r="N40" s="3">
        <v>952.4</v>
      </c>
      <c r="O40" s="4">
        <v>95</v>
      </c>
      <c r="P40" s="19">
        <v>967.9</v>
      </c>
    </row>
    <row r="41" spans="1:16" ht="17.25" customHeight="1">
      <c r="A41" s="2">
        <v>2532</v>
      </c>
      <c r="B41" s="3">
        <v>0</v>
      </c>
      <c r="C41" s="3">
        <v>190.6</v>
      </c>
      <c r="D41" s="3">
        <v>79</v>
      </c>
      <c r="E41" s="3">
        <v>164.9</v>
      </c>
      <c r="F41" s="3">
        <v>116.5</v>
      </c>
      <c r="G41" s="3">
        <v>143.2</v>
      </c>
      <c r="H41" s="3">
        <v>121.9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816.1</v>
      </c>
      <c r="O41" s="4">
        <v>84</v>
      </c>
      <c r="P41" s="19">
        <v>967.9</v>
      </c>
    </row>
    <row r="42" spans="1:16" ht="17.25" customHeight="1">
      <c r="A42" s="2">
        <v>2533</v>
      </c>
      <c r="B42" s="3">
        <v>21.5</v>
      </c>
      <c r="C42" s="3">
        <v>197.6</v>
      </c>
      <c r="D42" s="3">
        <v>60</v>
      </c>
      <c r="E42" s="3">
        <v>100.2</v>
      </c>
      <c r="F42" s="3">
        <v>182.2</v>
      </c>
      <c r="G42" s="3">
        <v>70.7</v>
      </c>
      <c r="H42" s="3">
        <v>76.7</v>
      </c>
      <c r="I42" s="3">
        <v>10.5</v>
      </c>
      <c r="J42" s="3">
        <v>0</v>
      </c>
      <c r="K42" s="3">
        <v>0</v>
      </c>
      <c r="L42" s="3">
        <v>0</v>
      </c>
      <c r="M42" s="3">
        <v>0</v>
      </c>
      <c r="N42" s="3">
        <v>719.4</v>
      </c>
      <c r="O42" s="4">
        <v>80</v>
      </c>
      <c r="P42" s="19">
        <v>967.9</v>
      </c>
    </row>
    <row r="43" spans="1:16" ht="17.25" customHeight="1">
      <c r="A43" s="9">
        <v>2534</v>
      </c>
      <c r="B43" s="3">
        <v>56.5</v>
      </c>
      <c r="C43" s="3">
        <v>73.8</v>
      </c>
      <c r="D43" s="3">
        <v>179.7</v>
      </c>
      <c r="E43" s="3">
        <v>126</v>
      </c>
      <c r="F43" s="3">
        <v>207.3</v>
      </c>
      <c r="G43" s="3">
        <v>132.7</v>
      </c>
      <c r="H43" s="3">
        <v>65.7</v>
      </c>
      <c r="I43" s="3">
        <v>49.9</v>
      </c>
      <c r="J43" s="3">
        <v>0</v>
      </c>
      <c r="K43" s="3">
        <v>0</v>
      </c>
      <c r="L43" s="3">
        <v>0</v>
      </c>
      <c r="M43" s="3">
        <v>0</v>
      </c>
      <c r="N43" s="3">
        <v>891.6</v>
      </c>
      <c r="O43" s="4">
        <v>74</v>
      </c>
      <c r="P43" s="19">
        <v>967.9</v>
      </c>
    </row>
    <row r="44" spans="1:16" ht="17.25" customHeight="1">
      <c r="A44" s="9">
        <v>2535</v>
      </c>
      <c r="B44" s="3">
        <v>11.2</v>
      </c>
      <c r="C44" s="3">
        <v>39.6</v>
      </c>
      <c r="D44" s="3">
        <v>111</v>
      </c>
      <c r="E44" s="3">
        <v>127.2</v>
      </c>
      <c r="F44" s="3">
        <v>231.3</v>
      </c>
      <c r="G44" s="3">
        <v>195.5</v>
      </c>
      <c r="H44" s="3">
        <v>43</v>
      </c>
      <c r="I44" s="3">
        <v>6.3</v>
      </c>
      <c r="J44" s="3">
        <v>0</v>
      </c>
      <c r="K44" s="3">
        <v>0</v>
      </c>
      <c r="L44" s="3">
        <v>0</v>
      </c>
      <c r="M44" s="3">
        <v>0</v>
      </c>
      <c r="N44" s="3">
        <f>SUM(B44:M44)</f>
        <v>765.0999999999999</v>
      </c>
      <c r="O44" s="4">
        <v>79</v>
      </c>
      <c r="P44" s="19">
        <v>967.9</v>
      </c>
    </row>
    <row r="45" spans="1:16" ht="17.25" customHeight="1">
      <c r="A45" s="9">
        <v>2536</v>
      </c>
      <c r="B45" s="3">
        <v>0</v>
      </c>
      <c r="C45" s="3">
        <v>31.1</v>
      </c>
      <c r="D45" s="3">
        <v>39</v>
      </c>
      <c r="E45" s="3">
        <v>39.8</v>
      </c>
      <c r="F45" s="3">
        <v>81.8</v>
      </c>
      <c r="G45" s="3">
        <v>67.4</v>
      </c>
      <c r="H45" s="3">
        <v>23.7</v>
      </c>
      <c r="I45" s="3">
        <v>0</v>
      </c>
      <c r="J45" s="3">
        <v>0</v>
      </c>
      <c r="K45" s="3">
        <v>0</v>
      </c>
      <c r="L45" s="3">
        <v>0</v>
      </c>
      <c r="M45" s="3">
        <v>21.8</v>
      </c>
      <c r="N45" s="3">
        <v>304.6</v>
      </c>
      <c r="O45" s="4">
        <v>66</v>
      </c>
      <c r="P45" s="19">
        <v>967.9</v>
      </c>
    </row>
    <row r="46" spans="1:16" ht="17.25" customHeight="1">
      <c r="A46" s="9">
        <v>2537</v>
      </c>
      <c r="B46" s="3">
        <v>9.5</v>
      </c>
      <c r="C46" s="3">
        <v>85.1</v>
      </c>
      <c r="D46" s="3">
        <v>32.1</v>
      </c>
      <c r="E46" s="3">
        <v>50.4</v>
      </c>
      <c r="F46" s="3">
        <v>55.3</v>
      </c>
      <c r="G46" s="3">
        <v>97.5</v>
      </c>
      <c r="H46" s="3">
        <v>49.6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361.5</v>
      </c>
      <c r="O46" s="4">
        <v>63</v>
      </c>
      <c r="P46" s="19">
        <v>967.9</v>
      </c>
    </row>
    <row r="47" spans="1:16" ht="17.25" customHeight="1">
      <c r="A47" s="10">
        <v>2538</v>
      </c>
      <c r="B47" s="11" t="s">
        <v>20</v>
      </c>
      <c r="C47" s="11">
        <v>21.3</v>
      </c>
      <c r="D47" s="11">
        <v>18.1</v>
      </c>
      <c r="E47" s="11">
        <v>109.8</v>
      </c>
      <c r="F47" s="11">
        <v>135</v>
      </c>
      <c r="G47" s="11">
        <v>98.6</v>
      </c>
      <c r="H47" s="11" t="s">
        <v>20</v>
      </c>
      <c r="I47" s="11" t="s">
        <v>20</v>
      </c>
      <c r="J47" s="11" t="s">
        <v>20</v>
      </c>
      <c r="K47" s="11" t="s">
        <v>20</v>
      </c>
      <c r="L47" s="11" t="s">
        <v>20</v>
      </c>
      <c r="M47" s="11" t="s">
        <v>20</v>
      </c>
      <c r="N47" s="11" t="s">
        <v>20</v>
      </c>
      <c r="O47" s="4" t="s">
        <v>20</v>
      </c>
      <c r="P47" s="19">
        <v>967.9</v>
      </c>
    </row>
    <row r="48" spans="1:16" ht="17.25" customHeight="1">
      <c r="A48" s="9">
        <v>2539</v>
      </c>
      <c r="B48" s="12" t="s">
        <v>20</v>
      </c>
      <c r="C48" s="12">
        <v>17.8</v>
      </c>
      <c r="D48" s="12">
        <v>83.3</v>
      </c>
      <c r="E48" s="12">
        <v>77</v>
      </c>
      <c r="F48" s="12">
        <v>148.8</v>
      </c>
      <c r="G48" s="12">
        <v>160.4</v>
      </c>
      <c r="H48" s="12" t="s">
        <v>20</v>
      </c>
      <c r="I48" s="12" t="s">
        <v>20</v>
      </c>
      <c r="J48" s="12" t="s">
        <v>20</v>
      </c>
      <c r="K48" s="12" t="s">
        <v>20</v>
      </c>
      <c r="L48" s="12" t="s">
        <v>20</v>
      </c>
      <c r="M48" s="12" t="s">
        <v>20</v>
      </c>
      <c r="N48" s="11">
        <v>487.3</v>
      </c>
      <c r="O48" s="13">
        <v>80</v>
      </c>
      <c r="P48" s="19">
        <v>967.9</v>
      </c>
    </row>
    <row r="49" spans="1:16" ht="17.25" customHeight="1">
      <c r="A49" s="10">
        <v>2540</v>
      </c>
      <c r="B49" s="12" t="s">
        <v>20</v>
      </c>
      <c r="C49" s="12">
        <v>10.5</v>
      </c>
      <c r="D49" s="12">
        <v>27.7</v>
      </c>
      <c r="E49" s="12">
        <v>159.9</v>
      </c>
      <c r="F49" s="12">
        <v>258.3</v>
      </c>
      <c r="G49" s="12">
        <v>259.8</v>
      </c>
      <c r="H49" s="12">
        <v>91.8</v>
      </c>
      <c r="I49" s="12" t="s">
        <v>20</v>
      </c>
      <c r="J49" s="12" t="s">
        <v>20</v>
      </c>
      <c r="K49" s="12" t="s">
        <v>20</v>
      </c>
      <c r="L49" s="12" t="s">
        <v>20</v>
      </c>
      <c r="M49" s="12" t="s">
        <v>20</v>
      </c>
      <c r="N49" s="11">
        <v>808</v>
      </c>
      <c r="O49" s="13">
        <v>86</v>
      </c>
      <c r="P49" s="19">
        <v>967.9</v>
      </c>
    </row>
    <row r="50" spans="1:16" ht="17.25" customHeight="1">
      <c r="A50" s="9">
        <v>2541</v>
      </c>
      <c r="B50" s="12" t="s">
        <v>20</v>
      </c>
      <c r="C50" s="12" t="s">
        <v>20</v>
      </c>
      <c r="D50" s="12">
        <v>56.7</v>
      </c>
      <c r="E50" s="12">
        <v>127.6</v>
      </c>
      <c r="F50" s="12">
        <v>124.9</v>
      </c>
      <c r="G50" s="12">
        <v>166.3</v>
      </c>
      <c r="H50" s="12" t="s">
        <v>20</v>
      </c>
      <c r="I50" s="12" t="s">
        <v>20</v>
      </c>
      <c r="J50" s="12" t="s">
        <v>20</v>
      </c>
      <c r="K50" s="12" t="s">
        <v>20</v>
      </c>
      <c r="L50" s="12" t="s">
        <v>20</v>
      </c>
      <c r="M50" s="12" t="s">
        <v>20</v>
      </c>
      <c r="N50" s="11" t="s">
        <v>20</v>
      </c>
      <c r="O50" s="4" t="s">
        <v>20</v>
      </c>
      <c r="P50" s="19">
        <v>967.9</v>
      </c>
    </row>
    <row r="51" spans="1:16" ht="17.25" customHeight="1">
      <c r="A51" s="9">
        <v>2542</v>
      </c>
      <c r="B51" s="12" t="s">
        <v>20</v>
      </c>
      <c r="C51" s="12">
        <v>168.8</v>
      </c>
      <c r="D51" s="12">
        <v>227.6</v>
      </c>
      <c r="E51" s="12">
        <v>114.3</v>
      </c>
      <c r="F51" s="12">
        <v>209.6</v>
      </c>
      <c r="G51" s="12">
        <v>234</v>
      </c>
      <c r="H51" s="12">
        <v>88.2</v>
      </c>
      <c r="I51" s="12" t="s">
        <v>20</v>
      </c>
      <c r="J51" s="12" t="s">
        <v>20</v>
      </c>
      <c r="K51" s="12" t="s">
        <v>20</v>
      </c>
      <c r="L51" s="12" t="s">
        <v>20</v>
      </c>
      <c r="M51" s="12" t="s">
        <v>20</v>
      </c>
      <c r="N51" s="11">
        <v>1042.5</v>
      </c>
      <c r="O51" s="4">
        <v>106</v>
      </c>
      <c r="P51" s="19">
        <v>967.9</v>
      </c>
    </row>
    <row r="52" spans="1:16" ht="17.25" customHeight="1">
      <c r="A52" s="9">
        <v>2543</v>
      </c>
      <c r="B52" s="12">
        <v>0</v>
      </c>
      <c r="C52" s="12">
        <v>227.8</v>
      </c>
      <c r="D52" s="12">
        <v>107.2</v>
      </c>
      <c r="E52" s="12">
        <v>80.9</v>
      </c>
      <c r="F52" s="12">
        <v>196.3</v>
      </c>
      <c r="G52" s="12">
        <v>333.6</v>
      </c>
      <c r="H52" s="12">
        <v>53.4</v>
      </c>
      <c r="I52" s="12">
        <v>0</v>
      </c>
      <c r="J52" s="12">
        <v>0</v>
      </c>
      <c r="K52" s="12">
        <v>0</v>
      </c>
      <c r="L52" s="12">
        <v>0</v>
      </c>
      <c r="M52" s="12">
        <v>0</v>
      </c>
      <c r="N52" s="11">
        <v>999.2</v>
      </c>
      <c r="O52" s="4">
        <v>92</v>
      </c>
      <c r="P52" s="19">
        <v>967.9</v>
      </c>
    </row>
    <row r="53" spans="1:16" ht="17.25" customHeight="1">
      <c r="A53" s="9">
        <v>2544</v>
      </c>
      <c r="B53" s="12">
        <v>0</v>
      </c>
      <c r="C53" s="12">
        <v>140.7</v>
      </c>
      <c r="D53" s="12">
        <v>80.4</v>
      </c>
      <c r="E53" s="12">
        <v>171.9</v>
      </c>
      <c r="F53" s="12">
        <v>253.6</v>
      </c>
      <c r="G53" s="12">
        <v>57.7</v>
      </c>
      <c r="H53" s="12">
        <v>104.5</v>
      </c>
      <c r="I53" s="12">
        <v>0</v>
      </c>
      <c r="J53" s="12">
        <v>0</v>
      </c>
      <c r="K53" s="12">
        <v>0</v>
      </c>
      <c r="L53" s="12">
        <v>0</v>
      </c>
      <c r="M53" s="12">
        <v>0</v>
      </c>
      <c r="N53" s="11">
        <v>808.8</v>
      </c>
      <c r="O53" s="4">
        <v>78</v>
      </c>
      <c r="P53" s="19">
        <v>967.9</v>
      </c>
    </row>
    <row r="54" spans="1:16" ht="17.25" customHeight="1">
      <c r="A54" s="9">
        <v>2545</v>
      </c>
      <c r="B54" s="12">
        <v>41.7</v>
      </c>
      <c r="C54" s="12">
        <v>150.7</v>
      </c>
      <c r="D54" s="12">
        <v>99.8</v>
      </c>
      <c r="E54" s="12">
        <v>92.1</v>
      </c>
      <c r="F54" s="12">
        <v>274.1</v>
      </c>
      <c r="G54" s="12">
        <v>179.3</v>
      </c>
      <c r="H54" s="12">
        <v>78.3</v>
      </c>
      <c r="I54" s="12">
        <v>50.5</v>
      </c>
      <c r="J54" s="12">
        <v>59.1</v>
      </c>
      <c r="K54" s="12">
        <v>0</v>
      </c>
      <c r="L54" s="12">
        <v>0</v>
      </c>
      <c r="M54" s="12">
        <v>16.8</v>
      </c>
      <c r="N54" s="11">
        <v>1042.4</v>
      </c>
      <c r="O54" s="4">
        <v>103</v>
      </c>
      <c r="P54" s="19">
        <v>967.9</v>
      </c>
    </row>
    <row r="55" spans="1:16" ht="17.25" customHeight="1">
      <c r="A55" s="9">
        <v>2546</v>
      </c>
      <c r="B55" s="12">
        <v>10.6</v>
      </c>
      <c r="C55" s="12">
        <v>149.5</v>
      </c>
      <c r="D55" s="12">
        <v>114.1</v>
      </c>
      <c r="E55" s="12">
        <v>236.7</v>
      </c>
      <c r="F55" s="12">
        <v>201.7</v>
      </c>
      <c r="G55" s="12">
        <v>147.3</v>
      </c>
      <c r="H55" s="12" t="s">
        <v>20</v>
      </c>
      <c r="I55" s="12" t="s">
        <v>20</v>
      </c>
      <c r="J55" s="12" t="s">
        <v>20</v>
      </c>
      <c r="K55" s="12" t="s">
        <v>20</v>
      </c>
      <c r="L55" s="12" t="s">
        <v>20</v>
      </c>
      <c r="M55" s="12" t="s">
        <v>20</v>
      </c>
      <c r="N55" s="11">
        <v>859.9</v>
      </c>
      <c r="O55" s="4">
        <v>76</v>
      </c>
      <c r="P55" s="19">
        <v>967.9</v>
      </c>
    </row>
    <row r="56" spans="1:16" ht="17.25" customHeight="1">
      <c r="A56" s="9">
        <v>2547</v>
      </c>
      <c r="B56" s="12">
        <v>0</v>
      </c>
      <c r="C56" s="12">
        <v>384.6</v>
      </c>
      <c r="D56" s="12">
        <v>68.1</v>
      </c>
      <c r="E56" s="12">
        <v>101.3</v>
      </c>
      <c r="F56" s="12">
        <v>93.3</v>
      </c>
      <c r="G56" s="12">
        <v>186.1</v>
      </c>
      <c r="H56" s="12">
        <v>28.8</v>
      </c>
      <c r="I56" s="12">
        <v>0</v>
      </c>
      <c r="J56" s="12">
        <v>0</v>
      </c>
      <c r="K56" s="12">
        <v>0</v>
      </c>
      <c r="L56" s="12">
        <v>0</v>
      </c>
      <c r="M56" s="12">
        <v>32.4</v>
      </c>
      <c r="N56" s="11">
        <v>894.6</v>
      </c>
      <c r="O56" s="4">
        <v>82</v>
      </c>
      <c r="P56" s="19">
        <v>967.9</v>
      </c>
    </row>
    <row r="57" spans="1:16" ht="17.25" customHeight="1">
      <c r="A57" s="9">
        <v>2548</v>
      </c>
      <c r="B57" s="12">
        <v>39.8</v>
      </c>
      <c r="C57" s="12">
        <v>142.9</v>
      </c>
      <c r="D57" s="12">
        <v>260.1</v>
      </c>
      <c r="E57" s="12">
        <v>135.4</v>
      </c>
      <c r="F57" s="12">
        <v>109.6</v>
      </c>
      <c r="G57" s="12">
        <v>449.6</v>
      </c>
      <c r="H57" s="12">
        <v>54.1</v>
      </c>
      <c r="I57" s="12">
        <v>59.1</v>
      </c>
      <c r="J57" s="12">
        <v>0</v>
      </c>
      <c r="K57" s="12">
        <v>0</v>
      </c>
      <c r="L57" s="12">
        <v>0</v>
      </c>
      <c r="M57" s="12">
        <v>0</v>
      </c>
      <c r="N57" s="11">
        <v>1250.6</v>
      </c>
      <c r="O57" s="4">
        <v>92</v>
      </c>
      <c r="P57" s="19">
        <v>967.9</v>
      </c>
    </row>
    <row r="58" spans="1:16" ht="17.25" customHeight="1">
      <c r="A58" s="9">
        <v>2549</v>
      </c>
      <c r="B58" s="12">
        <v>0</v>
      </c>
      <c r="C58" s="12">
        <v>103.2</v>
      </c>
      <c r="D58" s="12">
        <v>124.9</v>
      </c>
      <c r="E58" s="12">
        <v>140.9</v>
      </c>
      <c r="F58" s="12">
        <v>150.1</v>
      </c>
      <c r="G58" s="12">
        <v>294.6</v>
      </c>
      <c r="H58" s="12">
        <v>229.3</v>
      </c>
      <c r="I58" s="12">
        <v>0</v>
      </c>
      <c r="J58" s="12" t="s">
        <v>20</v>
      </c>
      <c r="K58" s="12" t="s">
        <v>20</v>
      </c>
      <c r="L58" s="12" t="s">
        <v>20</v>
      </c>
      <c r="M58" s="12" t="s">
        <v>20</v>
      </c>
      <c r="N58" s="11">
        <v>1043</v>
      </c>
      <c r="O58" s="4">
        <v>78</v>
      </c>
      <c r="P58" s="19">
        <v>967.9</v>
      </c>
    </row>
    <row r="59" spans="1:16" ht="17.25" customHeight="1">
      <c r="A59" s="9">
        <v>2550</v>
      </c>
      <c r="B59" s="12">
        <v>0</v>
      </c>
      <c r="C59" s="12">
        <v>175.4</v>
      </c>
      <c r="D59" s="12">
        <v>136.4</v>
      </c>
      <c r="E59" s="12">
        <v>80</v>
      </c>
      <c r="F59" s="12">
        <v>168.8</v>
      </c>
      <c r="G59" s="12">
        <v>235</v>
      </c>
      <c r="H59" s="12">
        <v>158</v>
      </c>
      <c r="I59" s="12">
        <v>0</v>
      </c>
      <c r="J59" s="12">
        <v>0</v>
      </c>
      <c r="K59" s="12" t="s">
        <v>20</v>
      </c>
      <c r="L59" s="12" t="s">
        <v>20</v>
      </c>
      <c r="M59" s="12" t="s">
        <v>20</v>
      </c>
      <c r="N59" s="11">
        <v>953.6</v>
      </c>
      <c r="O59" s="4">
        <v>78</v>
      </c>
      <c r="P59" s="19">
        <v>967.9</v>
      </c>
    </row>
    <row r="60" spans="1:16" ht="17.25" customHeight="1">
      <c r="A60" s="9">
        <v>2551</v>
      </c>
      <c r="B60" s="12">
        <v>81.9</v>
      </c>
      <c r="C60" s="12">
        <v>202.6</v>
      </c>
      <c r="D60" s="12">
        <v>118.4</v>
      </c>
      <c r="E60" s="12">
        <v>96</v>
      </c>
      <c r="F60" s="12">
        <v>103.6</v>
      </c>
      <c r="G60" s="12">
        <v>219.8</v>
      </c>
      <c r="H60" s="12">
        <v>237.2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1">
        <v>1059.5</v>
      </c>
      <c r="O60" s="4">
        <v>94</v>
      </c>
      <c r="P60" s="19">
        <v>967.9</v>
      </c>
    </row>
    <row r="61" spans="1:16" ht="17.25" customHeight="1">
      <c r="A61" s="9">
        <v>2552</v>
      </c>
      <c r="B61" s="12">
        <v>116.5</v>
      </c>
      <c r="C61" s="12">
        <v>112.1</v>
      </c>
      <c r="D61" s="12">
        <v>149.2</v>
      </c>
      <c r="E61" s="12">
        <v>180</v>
      </c>
      <c r="F61" s="12">
        <v>238.5</v>
      </c>
      <c r="G61" s="12">
        <v>337.3</v>
      </c>
      <c r="H61" s="12">
        <v>0</v>
      </c>
      <c r="I61" s="12">
        <v>0</v>
      </c>
      <c r="J61" s="12">
        <v>0</v>
      </c>
      <c r="K61" s="12">
        <v>0</v>
      </c>
      <c r="L61" s="12">
        <v>0</v>
      </c>
      <c r="M61" s="12">
        <v>0</v>
      </c>
      <c r="N61" s="11">
        <v>1133.6</v>
      </c>
      <c r="O61" s="4">
        <v>68</v>
      </c>
      <c r="P61" s="19">
        <v>967.9</v>
      </c>
    </row>
    <row r="62" spans="1:16" ht="17.25" customHeight="1">
      <c r="A62" s="9">
        <v>2553</v>
      </c>
      <c r="B62" s="12">
        <v>0</v>
      </c>
      <c r="C62" s="12" t="s">
        <v>20</v>
      </c>
      <c r="D62" s="12">
        <v>164.1</v>
      </c>
      <c r="E62" s="12">
        <v>157.89999999999998</v>
      </c>
      <c r="F62" s="12">
        <v>305.5</v>
      </c>
      <c r="G62" s="12">
        <v>357.8</v>
      </c>
      <c r="H62" s="12">
        <v>0</v>
      </c>
      <c r="I62" s="12">
        <v>0</v>
      </c>
      <c r="J62" s="12">
        <v>0</v>
      </c>
      <c r="K62" s="12" t="s">
        <v>20</v>
      </c>
      <c r="L62" s="12" t="s">
        <v>20</v>
      </c>
      <c r="M62" s="12" t="s">
        <v>20</v>
      </c>
      <c r="N62" s="11">
        <v>985.3</v>
      </c>
      <c r="O62" s="4">
        <v>52</v>
      </c>
      <c r="P62" s="19">
        <v>967.9</v>
      </c>
    </row>
    <row r="63" spans="1:16" ht="17.25" customHeight="1">
      <c r="A63" s="9">
        <v>2554</v>
      </c>
      <c r="B63" s="12" t="s">
        <v>20</v>
      </c>
      <c r="C63" s="12" t="s">
        <v>20</v>
      </c>
      <c r="D63" s="12" t="s">
        <v>20</v>
      </c>
      <c r="E63" s="12">
        <v>110.7</v>
      </c>
      <c r="F63" s="12">
        <v>274.09999999999997</v>
      </c>
      <c r="G63" s="12">
        <v>401.6</v>
      </c>
      <c r="H63" s="12">
        <v>93.80000000000001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1">
        <v>880.2</v>
      </c>
      <c r="O63" s="4">
        <v>62</v>
      </c>
      <c r="P63" s="19">
        <v>967.9</v>
      </c>
    </row>
    <row r="64" spans="1:16" ht="17.25" customHeight="1">
      <c r="A64" s="9">
        <v>2555</v>
      </c>
      <c r="B64" s="12">
        <v>0</v>
      </c>
      <c r="C64" s="12">
        <v>44.4</v>
      </c>
      <c r="D64" s="12">
        <v>80.8</v>
      </c>
      <c r="E64" s="12">
        <v>93.8</v>
      </c>
      <c r="F64" s="12">
        <v>110.2</v>
      </c>
      <c r="G64" s="12">
        <v>197.09999999999997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45.7</v>
      </c>
      <c r="N64" s="11">
        <v>572</v>
      </c>
      <c r="O64" s="4">
        <v>60</v>
      </c>
      <c r="P64" s="19">
        <v>967.9</v>
      </c>
    </row>
    <row r="65" spans="1:16" ht="17.25" customHeight="1">
      <c r="A65" s="9">
        <v>2556</v>
      </c>
      <c r="B65" s="12">
        <v>32.900000000000006</v>
      </c>
      <c r="C65" s="12" t="s">
        <v>20</v>
      </c>
      <c r="D65" s="12">
        <v>101.10000000000001</v>
      </c>
      <c r="E65" s="12">
        <v>267</v>
      </c>
      <c r="F65" s="12">
        <v>351.90000000000003</v>
      </c>
      <c r="G65" s="12">
        <v>325.90000000000003</v>
      </c>
      <c r="H65" s="12">
        <v>0</v>
      </c>
      <c r="I65" s="12">
        <v>38.8</v>
      </c>
      <c r="J65" s="12">
        <v>43.1</v>
      </c>
      <c r="K65" s="12">
        <v>0</v>
      </c>
      <c r="L65" s="12">
        <v>0</v>
      </c>
      <c r="M65" s="12">
        <v>0</v>
      </c>
      <c r="N65" s="11">
        <v>1160.7</v>
      </c>
      <c r="O65" s="4">
        <v>69</v>
      </c>
      <c r="P65" s="19">
        <v>967.9</v>
      </c>
    </row>
    <row r="66" spans="1:16" ht="17.25" customHeight="1">
      <c r="A66" s="9">
        <v>2557</v>
      </c>
      <c r="B66" s="12">
        <v>53.300000000000004</v>
      </c>
      <c r="C66" s="12">
        <v>97.6</v>
      </c>
      <c r="D66" s="12">
        <v>101.9</v>
      </c>
      <c r="E66" s="12">
        <v>156.60000000000002</v>
      </c>
      <c r="F66" s="12">
        <v>177.7</v>
      </c>
      <c r="G66" s="12">
        <v>130.7</v>
      </c>
      <c r="H66" s="12">
        <v>81.5</v>
      </c>
      <c r="I66" s="12">
        <v>82.1</v>
      </c>
      <c r="J66" s="12">
        <v>0</v>
      </c>
      <c r="K66" s="12">
        <v>0</v>
      </c>
      <c r="L66" s="12">
        <v>0</v>
      </c>
      <c r="M66" s="12">
        <v>0</v>
      </c>
      <c r="N66" s="11">
        <v>881.4</v>
      </c>
      <c r="O66" s="4">
        <v>73</v>
      </c>
      <c r="P66" s="19">
        <v>967.9</v>
      </c>
    </row>
    <row r="67" spans="1:16" ht="17.25" customHeight="1">
      <c r="A67" s="9">
        <v>2558</v>
      </c>
      <c r="B67" s="12">
        <v>49.1</v>
      </c>
      <c r="C67" s="12">
        <v>106</v>
      </c>
      <c r="D67" s="12">
        <v>198.2</v>
      </c>
      <c r="E67" s="12">
        <v>224.39999999999995</v>
      </c>
      <c r="F67" s="12">
        <v>90.30000000000001</v>
      </c>
      <c r="G67" s="12">
        <v>144.8</v>
      </c>
      <c r="H67" s="12">
        <v>37.300000000000004</v>
      </c>
      <c r="I67" s="12">
        <v>26.700000000000003</v>
      </c>
      <c r="J67" s="12">
        <v>0</v>
      </c>
      <c r="K67" s="12">
        <v>74.5</v>
      </c>
      <c r="L67" s="12">
        <v>8.3</v>
      </c>
      <c r="M67" s="12">
        <v>0</v>
      </c>
      <c r="N67" s="11">
        <v>959.5999999999999</v>
      </c>
      <c r="O67" s="4">
        <v>84</v>
      </c>
      <c r="P67" s="19">
        <v>967.9</v>
      </c>
    </row>
    <row r="68" spans="1:16" ht="17.25" customHeight="1">
      <c r="A68" s="9">
        <v>2559</v>
      </c>
      <c r="B68" s="12">
        <v>3.2</v>
      </c>
      <c r="C68" s="12">
        <v>49.5</v>
      </c>
      <c r="D68" s="12">
        <v>189.89999999999998</v>
      </c>
      <c r="E68" s="12">
        <v>127.30000000000001</v>
      </c>
      <c r="F68" s="12">
        <v>142.4</v>
      </c>
      <c r="G68" s="12">
        <v>204.5</v>
      </c>
      <c r="H68" s="12">
        <v>23.299999999999997</v>
      </c>
      <c r="I68" s="12">
        <v>27.1</v>
      </c>
      <c r="J68" s="12">
        <v>0</v>
      </c>
      <c r="K68" s="12">
        <v>14.1</v>
      </c>
      <c r="L68" s="12">
        <v>0</v>
      </c>
      <c r="M68" s="12">
        <v>0</v>
      </c>
      <c r="N68" s="3">
        <v>781.3</v>
      </c>
      <c r="O68" s="4">
        <v>89</v>
      </c>
      <c r="P68" s="19">
        <v>967.9</v>
      </c>
    </row>
    <row r="69" spans="1:16" ht="17.25" customHeight="1">
      <c r="A69" s="9">
        <v>2560</v>
      </c>
      <c r="B69" s="12">
        <v>90.5</v>
      </c>
      <c r="C69" s="12">
        <v>160.30000000000004</v>
      </c>
      <c r="D69" s="12">
        <v>142.4</v>
      </c>
      <c r="E69" s="12">
        <v>276.20000000000005</v>
      </c>
      <c r="F69" s="12">
        <v>185.20000000000002</v>
      </c>
      <c r="G69" s="12">
        <v>90.3</v>
      </c>
      <c r="H69" s="12">
        <v>171.60000000000002</v>
      </c>
      <c r="I69" s="12">
        <v>0</v>
      </c>
      <c r="J69" s="12">
        <v>16.3</v>
      </c>
      <c r="K69" s="12">
        <v>0</v>
      </c>
      <c r="L69" s="12">
        <v>0</v>
      </c>
      <c r="M69" s="12">
        <v>0</v>
      </c>
      <c r="N69" s="3">
        <v>1132.8</v>
      </c>
      <c r="O69" s="4">
        <v>95</v>
      </c>
      <c r="P69" s="19">
        <v>967.9</v>
      </c>
    </row>
    <row r="70" spans="1:16" ht="17.25" customHeight="1">
      <c r="A70" s="9">
        <v>2561</v>
      </c>
      <c r="B70" s="12">
        <v>48.9</v>
      </c>
      <c r="C70" s="12">
        <v>125.10000000000001</v>
      </c>
      <c r="D70" s="12">
        <v>295.1</v>
      </c>
      <c r="E70" s="12">
        <v>174.2</v>
      </c>
      <c r="F70" s="12">
        <v>136.3</v>
      </c>
      <c r="G70" s="12">
        <v>95.49999999999999</v>
      </c>
      <c r="H70" s="12">
        <v>109.6</v>
      </c>
      <c r="I70" s="12">
        <v>16.099999999999998</v>
      </c>
      <c r="J70" s="12">
        <v>9</v>
      </c>
      <c r="K70" s="12">
        <v>36.099999999999994</v>
      </c>
      <c r="L70" s="12">
        <v>0</v>
      </c>
      <c r="M70" s="12">
        <v>0</v>
      </c>
      <c r="N70" s="3">
        <v>1045.8999999999999</v>
      </c>
      <c r="O70" s="4">
        <v>93</v>
      </c>
      <c r="P70" s="19">
        <v>967.9</v>
      </c>
    </row>
    <row r="71" spans="1:16" ht="17.25" customHeight="1">
      <c r="A71" s="9">
        <v>2562</v>
      </c>
      <c r="B71" s="12">
        <v>0</v>
      </c>
      <c r="C71" s="12">
        <v>83.80000000000001</v>
      </c>
      <c r="D71" s="12">
        <v>99.39999999999999</v>
      </c>
      <c r="E71" s="12">
        <v>77.1</v>
      </c>
      <c r="F71" s="12">
        <v>323.4</v>
      </c>
      <c r="G71" s="12">
        <v>120.8</v>
      </c>
      <c r="H71" s="12">
        <v>166.9</v>
      </c>
      <c r="I71" s="12">
        <v>29.400000000000002</v>
      </c>
      <c r="J71" s="12">
        <v>0</v>
      </c>
      <c r="K71" s="12">
        <v>0</v>
      </c>
      <c r="L71" s="12">
        <v>0</v>
      </c>
      <c r="M71" s="12">
        <v>0</v>
      </c>
      <c r="N71" s="3">
        <v>900.7999999999998</v>
      </c>
      <c r="O71" s="4">
        <v>80</v>
      </c>
      <c r="P71" s="19">
        <v>967.9</v>
      </c>
    </row>
    <row r="72" spans="1:16" ht="17.25" customHeight="1">
      <c r="A72" s="9">
        <v>2563</v>
      </c>
      <c r="B72" s="12">
        <v>46.6</v>
      </c>
      <c r="C72" s="12">
        <v>54.6</v>
      </c>
      <c r="D72" s="12">
        <v>105.60000000000001</v>
      </c>
      <c r="E72" s="12">
        <v>192.3</v>
      </c>
      <c r="F72" s="12">
        <v>115.60000000000002</v>
      </c>
      <c r="G72" s="12">
        <v>64.80000000000001</v>
      </c>
      <c r="H72" s="12">
        <v>19.900000000000002</v>
      </c>
      <c r="I72" s="12">
        <v>3.6</v>
      </c>
      <c r="J72" s="12">
        <v>0</v>
      </c>
      <c r="K72" s="12">
        <v>3.2</v>
      </c>
      <c r="L72" s="12">
        <v>4.5</v>
      </c>
      <c r="M72" s="12">
        <v>0.4</v>
      </c>
      <c r="N72" s="3">
        <v>611.1</v>
      </c>
      <c r="O72" s="4">
        <v>124</v>
      </c>
      <c r="P72" s="19">
        <v>967.9</v>
      </c>
    </row>
    <row r="73" spans="1:16" ht="17.25" customHeight="1">
      <c r="A73" s="9">
        <v>2564</v>
      </c>
      <c r="B73" s="12">
        <v>148</v>
      </c>
      <c r="C73" s="12">
        <v>87.8</v>
      </c>
      <c r="D73" s="12">
        <v>80.10000000000001</v>
      </c>
      <c r="E73" s="12">
        <v>199.70000000000002</v>
      </c>
      <c r="F73" s="12">
        <v>106</v>
      </c>
      <c r="G73" s="12">
        <v>192.6</v>
      </c>
      <c r="H73" s="12">
        <v>98</v>
      </c>
      <c r="I73" s="12">
        <v>4.7</v>
      </c>
      <c r="J73" s="12">
        <v>0</v>
      </c>
      <c r="K73" s="12">
        <v>20.5</v>
      </c>
      <c r="L73" s="12">
        <v>26.1</v>
      </c>
      <c r="M73" s="12">
        <v>20.1</v>
      </c>
      <c r="N73" s="3">
        <v>983.6000000000001</v>
      </c>
      <c r="O73" s="4">
        <v>128</v>
      </c>
      <c r="P73" s="19">
        <v>967.9</v>
      </c>
    </row>
    <row r="74" spans="1:16" ht="17.25" customHeight="1">
      <c r="A74" s="9">
        <v>2565</v>
      </c>
      <c r="B74" s="12">
        <v>116.9</v>
      </c>
      <c r="C74" s="12">
        <v>288.5</v>
      </c>
      <c r="D74" s="12">
        <v>64.80000000000001</v>
      </c>
      <c r="E74" s="12">
        <v>215.5</v>
      </c>
      <c r="F74" s="12">
        <v>245.89999999999998</v>
      </c>
      <c r="G74" s="12">
        <v>247.19999999999996</v>
      </c>
      <c r="H74" s="12">
        <v>119.60000000000001</v>
      </c>
      <c r="I74" s="12">
        <v>35.4</v>
      </c>
      <c r="J74" s="12">
        <v>24.8</v>
      </c>
      <c r="K74" s="12">
        <v>0</v>
      </c>
      <c r="L74" s="12">
        <v>49.8</v>
      </c>
      <c r="M74" s="12">
        <v>30.2</v>
      </c>
      <c r="N74" s="3">
        <v>1438.6</v>
      </c>
      <c r="O74" s="4">
        <v>146</v>
      </c>
      <c r="P74" s="19">
        <v>967.9</v>
      </c>
    </row>
    <row r="75" spans="1:16" ht="17.25" customHeight="1">
      <c r="A75" s="9">
        <v>2566</v>
      </c>
      <c r="B75" s="12">
        <v>6.2</v>
      </c>
      <c r="C75" s="12">
        <v>193.1</v>
      </c>
      <c r="D75" s="12">
        <v>120.40000000000002</v>
      </c>
      <c r="E75" s="12">
        <v>264.7</v>
      </c>
      <c r="F75" s="12">
        <v>140.2</v>
      </c>
      <c r="G75" s="12">
        <v>383.80000000000007</v>
      </c>
      <c r="H75" s="12">
        <v>125.4</v>
      </c>
      <c r="I75" s="12">
        <v>1.2</v>
      </c>
      <c r="J75" s="12">
        <v>0</v>
      </c>
      <c r="K75" s="12">
        <v>9.7</v>
      </c>
      <c r="L75" s="12">
        <v>0</v>
      </c>
      <c r="M75" s="12">
        <v>4.8</v>
      </c>
      <c r="N75" s="3">
        <v>1249.5000000000002</v>
      </c>
      <c r="O75" s="4">
        <v>135</v>
      </c>
      <c r="P75" s="19">
        <v>967.9</v>
      </c>
    </row>
    <row r="76" spans="1:15" ht="17.25" customHeight="1">
      <c r="A76" s="9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3"/>
      <c r="O76" s="4"/>
    </row>
    <row r="77" spans="1:15" ht="17.25" customHeight="1">
      <c r="A77" s="14" t="s">
        <v>18</v>
      </c>
      <c r="B77" s="3">
        <f>+MAXA(B4:B39,B40:B62,B64:B76)</f>
        <v>192.7</v>
      </c>
      <c r="C77" s="3">
        <f>+MAXA(C4:C39,C40:C61,C64,C66:C76)</f>
        <v>384.6</v>
      </c>
      <c r="D77" s="3">
        <f>+MAXA(D4:D39,D40:D62,D64:D76)</f>
        <v>305.2</v>
      </c>
      <c r="E77" s="3">
        <f>+MAXA(E4:E39,E40:E76)</f>
        <v>676.4</v>
      </c>
      <c r="F77" s="3">
        <f>+MAXA(F4:F39,F40:F76)</f>
        <v>833</v>
      </c>
      <c r="G77" s="3">
        <f>+MAXA(G4:G39,G40:G76)</f>
        <v>701.5</v>
      </c>
      <c r="H77" s="3">
        <f>+MAXA(H4:H39,H40:H76,)</f>
        <v>529.6</v>
      </c>
      <c r="I77" s="3">
        <f>+MAXA(I4:I39,I40:I76)</f>
        <v>96</v>
      </c>
      <c r="J77" s="3">
        <f>+MAXA(J4:J39,J40:J76)</f>
        <v>59.1</v>
      </c>
      <c r="K77" s="3">
        <f>+MAXA(K4:K39,K40:K76)</f>
        <v>74.5</v>
      </c>
      <c r="L77" s="3">
        <f>+MAXA(L4:L39,L40:L76)</f>
        <v>49.8</v>
      </c>
      <c r="M77" s="3">
        <f>+MAXA(M4:M39,M40:M76)</f>
        <v>97.1</v>
      </c>
      <c r="N77" s="3">
        <f>MAX(N40:N76,N4:N39)</f>
        <v>2444.6</v>
      </c>
      <c r="O77" s="4">
        <f>MAX(O40:O76,O4:O39)</f>
        <v>146</v>
      </c>
    </row>
    <row r="78" spans="1:15" ht="17.25" customHeight="1">
      <c r="A78" s="15" t="s">
        <v>14</v>
      </c>
      <c r="B78" s="3">
        <f>AVERAGEA(B19:B39,B52:B62,B40:B46,B12:B17,B4:B10,B64:B76)</f>
        <v>41.6171875</v>
      </c>
      <c r="C78" s="3">
        <f>AVERAGEA(C21:C39,C51:C61,C40:C49,C12:C19,C4:C10,C64,C66:C76)</f>
        <v>127.64090909090916</v>
      </c>
      <c r="D78" s="3">
        <f>AVERAGEA(D21:D39,D40:D62,D16:D19,D4:D14,D64:D76)</f>
        <v>132.12173913043475</v>
      </c>
      <c r="E78" s="3">
        <f>AVERAGEA(E16:E39,E40:E76,E4:E14)</f>
        <v>147.41690140845068</v>
      </c>
      <c r="F78" s="3">
        <f>AVERAGEA(F16:F39,F40:F76,F4:F14)</f>
        <v>186.08873239436628</v>
      </c>
      <c r="G78" s="3">
        <f>AVERAGEA(G19:G39,G40:G76,G16:G17,G11:G14,G4:G9)</f>
        <v>205.60000000000002</v>
      </c>
      <c r="H78" s="3">
        <f>AVERAGEA(H29:H39,H51:H54,H49,H40:H46,H19:H27,H16:H17,H12:H14,H4:H9,H56:H76)</f>
        <v>88.91746031746034</v>
      </c>
      <c r="I78" s="3">
        <f>AVERAGEA(I19:I39,I52:I54,I40:I46,I16:I17,I11:I14,I4:I9,I56:I76)</f>
        <v>16.519047619047623</v>
      </c>
      <c r="J78" s="3">
        <f>AVERAGEA(J19:J39,J52:J54,J59:J76,J40:J46,J16:J17,J11:J14,J4:J9,J56:J57)</f>
        <v>4.627419354838709</v>
      </c>
      <c r="K78" s="3">
        <f>AVERAGEA(K19:K39,K52:K54,K40:K46,K16:K17,K11:K14,K4:K9,K56:K57,K60:K61,K63:K76)</f>
        <v>5.6584</v>
      </c>
      <c r="L78" s="3">
        <f>AVERAGEA(L19:L39,L52:L54,L40:L46,L16:L17,L11:L14,L4:L9,L56:L57,L60:L61,L63:L76)</f>
        <v>2.3116666666666665</v>
      </c>
      <c r="M78" s="3">
        <f>AVERAGEA(M19:M39,M52:M54,M40:M46,M16:M17,M11:M14,M4:M9,M56:M57,M60:M61,M63:M76)</f>
        <v>9.416666666666664</v>
      </c>
      <c r="N78" s="3">
        <f>SUM(B78:M78)</f>
        <v>967.9361301488408</v>
      </c>
      <c r="O78" s="4">
        <f>AVERAGE(O51:O76,O21:O39,O11:O14,O4:O9,O48:O49,O40:O46,O16:O19)</f>
        <v>92.29850746268657</v>
      </c>
    </row>
    <row r="79" spans="1:15" ht="17.25" customHeight="1">
      <c r="A79" s="14" t="s">
        <v>19</v>
      </c>
      <c r="B79" s="3">
        <f>MIN(B40:B46,B4:B10,B52:B62,B12:B17,B19:B39,B64:B76)</f>
        <v>0</v>
      </c>
      <c r="C79" s="3">
        <f>MIN(C40:C49,C4:C10,C12:C19,C21:C39,C51:C61,C64,C66:C76)</f>
        <v>10.5</v>
      </c>
      <c r="D79" s="3">
        <f>MIN(D40:D62,D4:D14,D16:D19,D21:D39,D64:D76)</f>
        <v>5.3</v>
      </c>
      <c r="E79" s="3">
        <f>MIN(E40:E76,E4:E14,E16:E39)</f>
        <v>38.7</v>
      </c>
      <c r="F79" s="3">
        <f>MIN(F40:F76,F4:F14,F16:F39)</f>
        <v>40.4</v>
      </c>
      <c r="G79" s="3">
        <f>MIN(G40:G76,G4:G9,G11:G14,G16:G17,G19:G39)</f>
        <v>40</v>
      </c>
      <c r="H79" s="3">
        <f>MIN(H40:H46,H4:H9,H49,H51:H54,H56:H76,H12:H14,H16:H17,H19:H27,H29:H39)</f>
        <v>0</v>
      </c>
      <c r="I79" s="3">
        <f>MIN(I40:I46,I4:I9,I52:I54,I56:I76,I11:I14,I16:I17,I19:I39)</f>
        <v>0</v>
      </c>
      <c r="J79" s="3">
        <f>MIN(J40:J46,J4:J9,J52:J54,J56:J57,J59:J76,J11:J14,J16:J17,J19:J39)</f>
        <v>0</v>
      </c>
      <c r="K79" s="3">
        <f>MIN(K40:K46,K4:K9,K52:K54,K56:K57,K11:K14,K16:K17,K19:K39,K60:K61,K63:K76)</f>
        <v>0</v>
      </c>
      <c r="L79" s="3">
        <f>MIN(L40:L46,L4:L9,L52:L54,L56:L57,L11:L14,L16:L17,L19:L39,L60:L61,L63:L76)</f>
        <v>0</v>
      </c>
      <c r="M79" s="3">
        <f>MIN(M40:M46,M4:M9,M52:M54,M56:M57,M11:M14,M16:M17,M19:M39,M60:M61,M63:M76)</f>
        <v>0</v>
      </c>
      <c r="N79" s="3">
        <f>MIN(N40:N49,N4:N9,N52:N76,N11:N14,N16:N19,N21:N39)</f>
        <v>304.6</v>
      </c>
      <c r="O79" s="4">
        <f>MIN(O40:O46,O4:O9,O48:O49,O51:O76,O11:O14,O16:O19,O21:O39)</f>
        <v>52</v>
      </c>
    </row>
    <row r="80" spans="1:15" ht="17.25" customHeight="1">
      <c r="A80" s="20"/>
      <c r="B80" s="21"/>
      <c r="C80" s="21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2"/>
      <c r="O80" s="23"/>
    </row>
    <row r="81" spans="1:15" ht="17.25" customHeight="1">
      <c r="A81" s="29" t="s">
        <v>21</v>
      </c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6"/>
    </row>
    <row r="82" spans="1:15" ht="17.25" customHeight="1">
      <c r="A82" s="24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6"/>
    </row>
    <row r="83" spans="1:15" ht="17.25" customHeight="1">
      <c r="A83" s="24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6"/>
    </row>
    <row r="84" spans="1:15" ht="17.25" customHeight="1">
      <c r="A84" s="24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6"/>
    </row>
    <row r="85" spans="1:15" ht="17.25" customHeight="1">
      <c r="A85" s="24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6"/>
    </row>
    <row r="86" spans="1:15" ht="17.25" customHeight="1">
      <c r="A86" s="24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6"/>
    </row>
    <row r="87" spans="1:15" ht="17.25" customHeight="1">
      <c r="A87" s="24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6"/>
    </row>
    <row r="88" spans="1:15" ht="17.25" customHeight="1">
      <c r="A88" s="24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6"/>
    </row>
    <row r="89" spans="1:15" ht="17.25" customHeight="1">
      <c r="A89" s="24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6"/>
    </row>
    <row r="90" spans="1:15" ht="17.25" customHeight="1">
      <c r="A90" s="27"/>
      <c r="B90" s="28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6"/>
    </row>
    <row r="91" spans="1:15" ht="17.25" customHeight="1">
      <c r="A91" s="24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6"/>
    </row>
    <row r="92" spans="1:15" ht="17.25" customHeight="1">
      <c r="A92" s="24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6"/>
    </row>
    <row r="93" ht="17.25" customHeight="1"/>
    <row r="94" spans="14:15" ht="17.25" customHeight="1">
      <c r="N94" s="16"/>
      <c r="O94" s="16"/>
    </row>
    <row r="95" spans="1:13" ht="17.2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</row>
    <row r="96" ht="17.25" customHeight="1"/>
    <row r="97" ht="17.25" customHeight="1"/>
    <row r="98" ht="17.25" customHeight="1"/>
    <row r="99" ht="21" customHeight="1"/>
  </sheetData>
  <sheetProtection/>
  <mergeCells count="2">
    <mergeCell ref="A1:O1"/>
    <mergeCell ref="A2:O2"/>
  </mergeCells>
  <printOptions/>
  <pageMargins left="0.5905511811023623" right="0.31496062992125984" top="1.062992125984252" bottom="0.5905511811023623" header="0.5118110236220472" footer="0.5118110236220472"/>
  <pageSetup fitToHeight="2" horizontalDpi="360" verticalDpi="36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วชรศกด สเรนทรางกร</dc:creator>
  <cp:keywords/>
  <dc:description/>
  <cp:lastModifiedBy>Noom</cp:lastModifiedBy>
  <cp:lastPrinted>2005-09-06T07:01:36Z</cp:lastPrinted>
  <dcterms:created xsi:type="dcterms:W3CDTF">1998-02-25T08:18:10Z</dcterms:created>
  <dcterms:modified xsi:type="dcterms:W3CDTF">2024-04-19T02:50:13Z</dcterms:modified>
  <cp:category/>
  <cp:version/>
  <cp:contentType/>
  <cp:contentStatus/>
</cp:coreProperties>
</file>